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901" activeTab="1"/>
  </bookViews>
  <sheets>
    <sheet name="TT" sheetId="1" r:id="rId1"/>
    <sheet name="Viec 12T-2016 chinh thuc" sheetId="2" r:id="rId2"/>
    <sheet name="Tien 12T-2016 chinh thuc" sheetId="3" r:id="rId3"/>
    <sheet name="Viec 10-2015" sheetId="4" state="hidden" r:id="rId4"/>
    <sheet name="Tien 10-2015" sheetId="5" state="hidden" r:id="rId5"/>
    <sheet name="Khang nghi 17" sheetId="6" state="hidden" r:id="rId6"/>
    <sheet name="BC chat luong CB mau 14" sheetId="7" state="hidden" r:id="rId7"/>
    <sheet name="Co cau bien che mau 13" sheetId="8" state="hidden" r:id="rId8"/>
    <sheet name="sua  mau an tuyen khong ro 9" sheetId="9" state="hidden" r:id="rId9"/>
    <sheet name="Sheet1" sheetId="10" r:id="rId10"/>
  </sheets>
  <externalReferences>
    <externalReference r:id="rId13"/>
    <externalReference r:id="rId14"/>
    <externalReference r:id="rId15"/>
  </externalReferences>
  <definedNames>
    <definedName name="_xlfn.COUNTIFS" hidden="1">#NAME?</definedName>
    <definedName name="_xlfn.SUMIFS" hidden="1">#NAME?</definedName>
    <definedName name="Nguyennhan">'[2]Nguyen_nhan'!$B$3:$B$16</definedName>
    <definedName name="_xlnm.Print_Area" localSheetId="4">'Tien 10-2015'!$A$1:$U$88</definedName>
    <definedName name="_xlnm.Print_Area" localSheetId="2">'Tien 12T-2016 chinh thuc'!$A$1:$T$80</definedName>
    <definedName name="_xlnm.Print_Area" localSheetId="3">'Viec 10-2015'!$A$1:$V$89</definedName>
    <definedName name="_xlnm.Print_Area" localSheetId="1">'Viec 12T-2016 chinh thuc'!$A$1:$S$81</definedName>
    <definedName name="_xlnm.Print_Titles" localSheetId="4">'Tien 10-2015'!$6:$12</definedName>
    <definedName name="_xlnm.Print_Titles" localSheetId="2">'Tien 12T-2016 chinh thuc'!$4:$9</definedName>
    <definedName name="_xlnm.Print_Titles" localSheetId="3">'Viec 10-2015'!$8:$14</definedName>
    <definedName name="_xlnm.Print_Titles" localSheetId="1">'Viec 12T-2016 chinh thuc'!$5:$10</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<sst xmlns="http://schemas.openxmlformats.org/spreadsheetml/2006/main" count="884" uniqueCount="365">
  <si>
    <t>I</t>
  </si>
  <si>
    <t>II</t>
  </si>
  <si>
    <t xml:space="preserve">Tổng số
</t>
  </si>
  <si>
    <t>………………………………….</t>
  </si>
  <si>
    <t>Số việc</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</si>
  <si>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</si>
  <si>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</si>
  <si>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</si>
  <si>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</si>
  <si>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</si>
  <si>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</si>
  <si>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</si>
  <si>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</si>
  <si>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</si>
  <si>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</si>
  <si>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</si>
  <si>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</si>
  <si>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</si>
  <si>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</si>
  <si>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</si>
  <si>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</si>
  <si>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</si>
  <si>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</si>
  <si>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</si>
  <si>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</si>
  <si>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</si>
  <si>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</si>
  <si>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</si>
  <si>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</si>
  <si>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</si>
  <si>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</si>
  <si>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</si>
  <si>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</si>
  <si>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</si>
  <si>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</si>
  <si>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</si>
  <si>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</si>
  <si>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</si>
  <si>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</si>
  <si>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</si>
  <si>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</si>
  <si>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</si>
  <si>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</si>
  <si>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</si>
  <si>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</si>
  <si>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</si>
  <si>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</si>
  <si>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</si>
  <si>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</si>
  <si>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</si>
  <si>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</si>
  <si>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</si>
  <si>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</si>
  <si>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</si>
  <si>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</si>
  <si>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</si>
  <si>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</si>
  <si>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</si>
  <si>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</si>
  <si>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</si>
  <si>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</si>
  <si>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</si>
  <si>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</si>
  <si>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</si>
  <si>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</si>
  <si>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</si>
  <si>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</si>
  <si>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</si>
  <si>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</si>
  <si>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</si>
  <si>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</si>
  <si>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</si>
  <si>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</si>
  <si>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</si>
  <si>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</si>
  <si>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</si>
  <si>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</si>
  <si>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</si>
  <si>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</si>
  <si>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</si>
  <si>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</si>
  <si>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</si>
  <si>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</si>
  <si>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</si>
  <si>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</si>
  <si>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</si>
  <si>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</si>
  <si>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</si>
  <si>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</si>
  <si>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</si>
  <si>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</si>
  <si>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</si>
  <si>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</si>
  <si>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</si>
  <si>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</si>
  <si>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</si>
  <si>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</si>
  <si>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 ngày……tháng …. năm  ……</t>
  </si>
  <si>
    <t>( ký, họ tên)</t>
  </si>
  <si>
    <t>( ký, họ tên, đóng dấu)</t>
  </si>
  <si>
    <t>Ghi chú:</t>
  </si>
  <si>
    <t>Đơn vị gửi báo cáo………………</t>
  </si>
  <si>
    <t>Đơn vị nhận báo cáo………….…..</t>
  </si>
  <si>
    <t xml:space="preserve">Tổng số </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</si>
  <si>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</si>
  <si>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</si>
  <si>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</si>
  <si>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</si>
  <si>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</si>
  <si>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</si>
  <si>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</si>
  <si>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</si>
  <si>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</si>
  <si>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</si>
  <si>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</si>
  <si>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</si>
  <si>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</si>
  <si>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</si>
  <si>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</si>
  <si>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</si>
  <si>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</si>
  <si>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</si>
  <si>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</si>
  <si>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</si>
  <si>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</si>
  <si>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</si>
  <si>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</si>
  <si>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</si>
  <si>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</si>
  <si>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</si>
  <si>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</si>
  <si>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</si>
  <si>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</si>
  <si>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</si>
  <si>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</si>
  <si>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</si>
  <si>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</si>
  <si>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</si>
  <si>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</si>
  <si>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</si>
  <si>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</si>
  <si>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</si>
  <si>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</si>
  <si>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</si>
  <si>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</si>
  <si>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</si>
  <si>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</si>
  <si>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</si>
  <si>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</si>
  <si>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</si>
  <si>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</si>
  <si>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</si>
  <si>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</si>
  <si>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</si>
  <si>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</si>
  <si>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</si>
  <si>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</si>
  <si>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</si>
  <si>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</si>
  <si>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</si>
  <si>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</si>
  <si>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</si>
  <si>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</si>
  <si>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</si>
  <si>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</si>
  <si>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</si>
  <si>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</si>
  <si>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</si>
  <si>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</si>
  <si>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</si>
  <si>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</si>
  <si>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</si>
  <si>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</si>
  <si>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</si>
  <si>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</si>
  <si>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</si>
  <si>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</si>
  <si>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</si>
  <si>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</si>
  <si>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</si>
  <si>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</si>
  <si>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</si>
  <si>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</si>
  <si>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</si>
  <si>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</si>
  <si>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</si>
  <si>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</si>
  <si>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</si>
  <si>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</si>
  <si>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</si>
  <si>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</si>
  <si>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</si>
  <si>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</si>
  <si>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</si>
  <si>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</si>
  <si>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</si>
  <si>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</si>
  <si>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</si>
  <si>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</si>
  <si>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</si>
  <si>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</si>
  <si>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</si>
  <si>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</si>
  <si>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</si>
  <si>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</si>
  <si>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</si>
  <si>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</si>
  <si>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</si>
  <si>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</si>
  <si>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</si>
  <si>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</si>
  <si>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</si>
  <si>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</si>
  <si>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</si>
  <si>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</si>
  <si>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</si>
  <si>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</si>
  <si>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</si>
  <si>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</si>
  <si>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</si>
  <si>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</si>
  <si>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</si>
  <si>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</si>
  <si>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</si>
  <si>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</si>
  <si>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</si>
  <si>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</si>
  <si>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</si>
  <si>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</si>
  <si>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</si>
  <si>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</si>
  <si>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</si>
  <si>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</si>
  <si>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</si>
  <si>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</si>
  <si>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</si>
  <si>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</si>
  <si>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</si>
  <si>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</si>
  <si>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</si>
  <si>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</si>
  <si>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</si>
  <si>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</si>
  <si>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</si>
  <si>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</si>
  <si>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</si>
  <si>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</si>
  <si>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</si>
  <si>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</si>
  <si>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</si>
  <si>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</si>
  <si>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</si>
  <si>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</si>
  <si>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</si>
  <si>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</si>
  <si>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</si>
  <si>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</si>
  <si>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</si>
  <si>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</si>
  <si>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</si>
  <si>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</si>
  <si>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</si>
  <si>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</si>
  <si>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</si>
  <si>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</si>
  <si>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</si>
  <si>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</si>
  <si>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</si>
  <si>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</si>
  <si>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</si>
  <si>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</si>
  <si>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</si>
  <si>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</si>
  <si>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</si>
  <si>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</si>
  <si>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</si>
  <si>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</si>
  <si>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</si>
  <si>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</si>
  <si>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</si>
  <si>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</si>
  <si>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</si>
  <si>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</si>
  <si>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</si>
  <si>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</si>
  <si>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</si>
  <si>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</si>
  <si>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</si>
  <si>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</si>
  <si>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</si>
  <si>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</si>
  <si>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</si>
  <si>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</si>
  <si>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</si>
  <si>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</si>
  <si>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</si>
  <si>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</si>
  <si>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</si>
  <si>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</si>
  <si>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</si>
  <si>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</si>
  <si>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</si>
  <si>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</si>
  <si>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</si>
  <si>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</si>
  <si>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</si>
  <si>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</si>
  <si>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</si>
  <si>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</si>
  <si>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</si>
  <si>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</si>
  <si>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</si>
  <si>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</si>
  <si>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</si>
  <si>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</si>
  <si>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</si>
  <si>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Người lập biểu</t>
  </si>
  <si>
    <t>Đinh Nam Hải</t>
  </si>
  <si>
    <t>THA Dân sự</t>
  </si>
  <si>
    <t>THA dân sự</t>
  </si>
  <si>
    <t>TỔNG CỤC THI HÀNH ÁN DÂN SỰ</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</si>
  <si>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</si>
  <si>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</si>
  <si>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</si>
  <si>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</si>
  <si>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</si>
  <si>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</si>
  <si>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</si>
  <si>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</si>
  <si>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 xml:space="preserve">Số chưa có điều kiện thi hành </t>
  </si>
  <si>
    <t>THÔNG TIN</t>
  </si>
  <si>
    <t>Kỳ báo cáo</t>
  </si>
  <si>
    <t>Ban hành</t>
  </si>
  <si>
    <t>Năm trước chuyển sang</t>
  </si>
  <si>
    <t>Ủy thác thi hành án</t>
  </si>
  <si>
    <t>Đình chỉ thi hành án</t>
  </si>
  <si>
    <t>Hoãn thi hành án</t>
  </si>
  <si>
    <t>Tạm đình chỉ thi hành án</t>
  </si>
  <si>
    <t>Trường hợp khác</t>
  </si>
  <si>
    <t>Giảm thi hành án</t>
  </si>
  <si>
    <t>Cục Thi hành án dân sự rút lên thi hành</t>
  </si>
  <si>
    <t>Số việc chuyển
kỳ sau</t>
  </si>
  <si>
    <t>Tỷ lệ thi hành xong / có điều kiện</t>
  </si>
  <si>
    <t>Số có điều kiện thi hành</t>
  </si>
  <si>
    <t>Đang thi hành án</t>
  </si>
  <si>
    <t>Tạm dừng để GQKN</t>
  </si>
  <si>
    <t>(Kèm theo Báo cáo số……/BC-CP ngày…..tháng…….năm 2016 của Chính phủ)</t>
  </si>
  <si>
    <t>BR-Vũng Tàu</t>
  </si>
  <si>
    <t>Khánh Hòa</t>
  </si>
  <si>
    <t>Tổng số tiền thụ lý</t>
  </si>
  <si>
    <t>Số tiền chuyển kỳ sau</t>
  </si>
  <si>
    <r>
      <t>Hoãn thi hành án</t>
    </r>
    <r>
      <rPr>
        <vertAlign val="superscript"/>
        <sz val="11"/>
        <rFont val="Times New Roman"/>
        <family val="1"/>
      </rPr>
      <t>1</t>
    </r>
  </si>
  <si>
    <r>
      <t>Tạm đình chỉ thi hành án</t>
    </r>
    <r>
      <rPr>
        <vertAlign val="superscript"/>
        <sz val="11"/>
        <rFont val="Times New Roman"/>
        <family val="1"/>
      </rPr>
      <t>2</t>
    </r>
  </si>
  <si>
    <r>
      <t>Trường hợp khác</t>
    </r>
    <r>
      <rPr>
        <vertAlign val="superscript"/>
        <sz val="11"/>
        <rFont val="Times New Roman"/>
        <family val="1"/>
      </rPr>
      <t>3</t>
    </r>
  </si>
  <si>
    <r>
      <rPr>
        <b/>
        <vertAlign val="superscript"/>
        <sz val="10"/>
        <rFont val="Times New Roman"/>
        <family val="1"/>
      </rPr>
      <t xml:space="preserve">3 </t>
    </r>
    <r>
      <rPr>
        <b/>
        <sz val="10"/>
        <rFont val="Times New Roman"/>
        <family val="1"/>
      </rPr>
      <t>Trường hợp khác</t>
    </r>
    <r>
      <rPr>
        <sz val="10"/>
        <rFont val="Times New Roman"/>
        <family val="1"/>
      </rPr>
      <t>: Đương sự đang trong thời gian tự nguyện thi hành án là 766 tỷ 737 triệu 296 nghìn đồng; Đang trong thời gian chờ ý kiến chỉ đạo nghiệp vụ của cơ quan có thẩm quyền là 2.028 tỷ 748 triệu 348 nghìn đồng; Đang trong thời gian chờ ý kiến Ban Chỉ đạo thi hành án dân sự là 529 tỷ 679 triệu 314 nghìn đồng.</t>
    </r>
  </si>
  <si>
    <r>
      <rPr>
        <b/>
        <vertAlign val="superscript"/>
        <sz val="10"/>
        <rFont val="Times New Roman"/>
        <family val="1"/>
      </rPr>
      <t xml:space="preserve">1 </t>
    </r>
    <r>
      <rPr>
        <b/>
        <sz val="10"/>
        <rFont val="Times New Roman"/>
        <family val="1"/>
      </rPr>
      <t>Hoãn thi hành án</t>
    </r>
    <r>
      <rPr>
        <sz val="10"/>
        <rFont val="Times New Roman"/>
        <family val="1"/>
      </rPr>
      <t>: Theo Điểm a, Khoản 1, Điều 48 Luật Thi hành án dân sự là 123 tỷ 367 triệu 867 nghìn đồng, Điểm b 422 tỷ 671 triệu đồng 142 nghìn đồng việc, Điểm c 1.019 tỷ 940 triệu đồng 444 nghìn đồng, Điểm d 1.384 tỷ 388 triệu 429 nghìn đồng, Điểm đ 451 tỷ 164 triệu 334 nghìn đồng, Điểm e 3 tỷ 35 triệu 492 nghìn đồng, Điểm g 8 tỷ 404 triệu 969 nghìn đồng, Điểm h 19 tỷ 268 triệu 966 nghìn đồng, Khoản 2 Điều 48 45 tỷ 964 triệu 276 nghìn đồng.</t>
    </r>
  </si>
  <si>
    <r>
      <rPr>
        <b/>
        <vertAlign val="superscript"/>
        <sz val="10"/>
        <rFont val="Times New Roman"/>
        <family val="1"/>
      </rPr>
      <t xml:space="preserve">2 </t>
    </r>
    <r>
      <rPr>
        <b/>
        <sz val="10"/>
        <rFont val="Times New Roman"/>
        <family val="1"/>
      </rPr>
      <t>Tạm đình chỉ thi hành án</t>
    </r>
    <r>
      <rPr>
        <sz val="10"/>
        <rFont val="Times New Roman"/>
        <family val="1"/>
      </rPr>
      <t>: Theo Khoản 1, Điều 49 là 1.901 tỷ 645 triệu 687 nghìn đồng; Khoản 2, Điều 49 là 79 tỷ 425 triệu 993 nghìn đồng.</t>
    </r>
  </si>
  <si>
    <r>
      <rPr>
        <b/>
        <vertAlign val="superscript"/>
        <sz val="10"/>
        <rFont val="Times New Roman"/>
        <family val="1"/>
      </rPr>
      <t xml:space="preserve">2 </t>
    </r>
    <r>
      <rPr>
        <b/>
        <sz val="10"/>
        <rFont val="Times New Roman"/>
        <family val="1"/>
      </rPr>
      <t>Tạm đình chỉ thi hành án</t>
    </r>
    <r>
      <rPr>
        <sz val="10"/>
        <rFont val="Times New Roman"/>
        <family val="1"/>
      </rPr>
      <t>: Theo Khoản 1, Điều 49 là 632 việc; Khoản 2, Điều 49 là 59 việc.</t>
    </r>
  </si>
  <si>
    <r>
      <rPr>
        <b/>
        <vertAlign val="superscript"/>
        <sz val="10"/>
        <rFont val="Times New Roman"/>
        <family val="1"/>
      </rPr>
      <t xml:space="preserve">3 </t>
    </r>
    <r>
      <rPr>
        <b/>
        <sz val="10"/>
        <rFont val="Times New Roman"/>
        <family val="1"/>
      </rPr>
      <t>Trường hợp khác</t>
    </r>
    <r>
      <rPr>
        <sz val="10"/>
        <rFont val="Times New Roman"/>
        <family val="1"/>
      </rPr>
      <t>: Đương sự đang trong thời gian tự nguyện thi hành án là 2.416 việc; Đang trong thời gian chờ ý kiến chỉ đạo nghiệp vụ của cơ quan có thẩm quyền là 2.547 việc; Đang trong thời gian chờ ý kiến Ban Chỉ đạo thi hành án dân sự là 859 việc.</t>
    </r>
  </si>
  <si>
    <r>
      <rPr>
        <b/>
        <vertAlign val="superscript"/>
        <sz val="10"/>
        <rFont val="Times New Roman"/>
        <family val="1"/>
      </rPr>
      <t xml:space="preserve">1 </t>
    </r>
    <r>
      <rPr>
        <b/>
        <sz val="10"/>
        <rFont val="Times New Roman"/>
        <family val="1"/>
      </rPr>
      <t>Hoãn thi hành án</t>
    </r>
    <r>
      <rPr>
        <sz val="10"/>
        <rFont val="Times New Roman"/>
        <family val="1"/>
      </rPr>
      <t>: Theo Điểm a, Khoản 1, Điều 48 Luật Thi hành án dân sự là 1.192 việc, Điểm b 2.355 việc, Điểm c 1.214 việc, Điểm d 3.396 việc, Điểm đ 319 việc, Điểm e 168 việc, Điểm g 7 việc, Điểm h 39 việc, Khoản 2 Điều 48 19 việc.</t>
    </r>
  </si>
  <si>
    <t xml:space="preserve">Phụ lục I
KẾT QUẢ THI HÀNH VỀ VIỆC </t>
  </si>
  <si>
    <t>Phụ lục II
KẾT QUẢ THI HÀNH VỀ TIỀN</t>
  </si>
  <si>
    <t>12 tháng năm 2016</t>
  </si>
  <si>
    <t>(Kèm theo Báo cáo số……… /BC-BTP ngày ……. tháng 11 năm 2016 của Bộ Tư pháp)</t>
  </si>
  <si>
    <t>(Kèm theo Báo cáo số…...…/BC-BTP ngày….…..tháng 11 năm 2016 của Bộ Tư pháp)</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</si>
</sst>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_);_(* \(#,##0\);_(* &quot;-&quot;??_);_(@_)"/>
    <numFmt numFmtId="175" formatCode="General_)"/>
    <numFmt numFmtId="176" formatCode="_ * #,##0_ ;_ * \-#,##0_ ;_ * &quot;-&quot;_ ;_ @_ "/>
    <numFmt numFmtId="177" formatCode="_ * #,##0.00_ ;_ * \-#,##0.00_ ;_ * &quot;-&quot;??_ ;_ @_ "/>
    <numFmt numFmtId="178" formatCode="\$#,##0\ ;\(\$#,##0\)"/>
    <numFmt numFmtId="179" formatCode="#,##0_);\-#,##0_)"/>
    <numFmt numFmtId="180" formatCode="0.00_)"/>
    <numFmt numFmtId="181" formatCode="#,##0.00_);\-#,##0.00_)"/>
    <numFmt numFmtId="182" formatCode="#,##0.00\ &quot;F&quot;;[Red]\-#,##0.00\ &quot;F&quot;"/>
    <numFmt numFmtId="183" formatCode="_-* #,##0\ &quot;F&quot;_-;\-* #,##0\ &quot;F&quot;_-;_-* &quot;-&quot;\ &quot;F&quot;_-;_-@_-"/>
    <numFmt numFmtId="184" formatCode="#,##0\ &quot;F&quot;;[Red]\-#,##0\ &quot;F&quot;"/>
    <numFmt numFmtId="185" formatCode="#,##0.00\ &quot;F&quot;;\-#,##0.00\ &quot;F&quot;"/>
    <numFmt numFmtId="186" formatCode="&quot;\&quot;#,##0;[Red]&quot;\&quot;&quot;\&quot;\-#,##0"/>
    <numFmt numFmtId="187" formatCode="&quot;\&quot;#,##0.00;[Red]&quot;\&quot;&quot;\&quot;&quot;\&quot;&quot;\&quot;&quot;\&quot;&quot;\&quot;\-#,##0.00"/>
    <numFmt numFmtId="188" formatCode="&quot;\&quot;#,##0.00;[Red]&quot;\&quot;\-#,##0.00"/>
    <numFmt numFmtId="189" formatCode="&quot;\&quot;#,##0;[Red]&quot;\&quot;\-#,##0"/>
    <numFmt numFmtId="190" formatCode="_-&quot;$&quot;* #,##0_-;\-&quot;$&quot;* #,##0_-;_-&quot;$&quot;* &quot;-&quot;_-;_-@_-"/>
    <numFmt numFmtId="191" formatCode="_-&quot;$&quot;* #,##0.00_-;\-&quot;$&quot;* #,##0.00_-;_-&quot;$&quot;* &quot;-&quot;??_-;_-@_-"/>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quot;Yes&quot;;&quot;Yes&quot;;&quot;No&quot;"/>
    <numFmt numFmtId="198" formatCode="&quot;True&quot;;&quot;True&quot;;&quot;False&quot;"/>
    <numFmt numFmtId="199" formatCode="&quot;On&quot;;&quot;On&quot;;&quot;Off&quot;"/>
    <numFmt numFmtId="200" formatCode="[$€-2]\ #,##0.00_);[Red]\([$€-2]\ #,##0.00\)"/>
    <numFmt numFmtId="201" formatCode="0.0%"/>
    <numFmt numFmtId="202" formatCode="0.00_ ;\-0.00\ "/>
    <numFmt numFmtId="203" formatCode="0.0_ ;\-0.0\ "/>
    <numFmt numFmtId="204" formatCode="0_ ;\-0\ "/>
    <numFmt numFmtId="205" formatCode="[$-42A]dd\ mmmm\ yyyy"/>
    <numFmt numFmtId="206" formatCode="[$-42A]h:mm:ss\ AM/PM"/>
  </numFmts>
  <fonts count="115">
    <font>
      <sz val="12"/>
      <name val="Times New Roman"/>
      <family val="1"/>
    </font>
    <font>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i/>
      <sz val="14"/>
      <name val="Times New Roman"/>
      <family val="1"/>
    </font>
    <font>
      <b/>
      <sz val="5.5"/>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7"/>
      <name val="Times New Roman"/>
      <family val="1"/>
    </font>
    <font>
      <vertAlign val="superscript"/>
      <sz val="11"/>
      <name val="Times New Roman"/>
      <family val="1"/>
    </font>
    <font>
      <b/>
      <vertAlign val="superscript"/>
      <sz val="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5" fontId="32" fillId="0" borderId="0">
      <alignment/>
      <protection/>
    </xf>
    <xf numFmtId="0" fontId="27" fillId="0" borderId="0" applyFont="0" applyFill="0" applyBorder="0" applyAlignment="0" applyProtection="0"/>
    <xf numFmtId="0" fontId="27" fillId="0" borderId="0" applyFont="0" applyFill="0" applyBorder="0" applyAlignment="0" applyProtection="0"/>
    <xf numFmtId="0" fontId="33" fillId="0" borderId="0">
      <alignment/>
      <protection/>
    </xf>
    <xf numFmtId="0" fontId="27" fillId="0" borderId="0" applyNumberFormat="0" applyFill="0" applyBorder="0" applyAlignment="0" applyProtection="0"/>
    <xf numFmtId="0" fontId="97"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97"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97"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97"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7"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97"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97"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7"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97"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97" fillId="20"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7" fillId="21"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7"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98"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98" fillId="2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98" fillId="2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98"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8" fillId="30"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8" fillId="3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98"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98" fillId="36"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98" fillId="3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98"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8"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8" fillId="42"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176" fontId="35" fillId="0" borderId="0" applyFont="0" applyFill="0" applyBorder="0" applyAlignment="0" applyProtection="0"/>
    <xf numFmtId="0" fontId="34" fillId="0" borderId="0" applyFont="0" applyFill="0" applyBorder="0" applyAlignment="0" applyProtection="0"/>
    <xf numFmtId="177" fontId="35" fillId="0" borderId="0" applyFont="0" applyFill="0" applyBorder="0" applyAlignment="0" applyProtection="0"/>
    <xf numFmtId="0" fontId="34" fillId="0" borderId="0" applyFont="0" applyFill="0" applyBorder="0" applyAlignment="0" applyProtection="0"/>
    <xf numFmtId="0" fontId="99" fillId="44"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34" fillId="0" borderId="0">
      <alignment/>
      <protection/>
    </xf>
    <xf numFmtId="0" fontId="34" fillId="0" borderId="0">
      <alignment/>
      <protection/>
    </xf>
    <xf numFmtId="0" fontId="36" fillId="0" borderId="0">
      <alignment/>
      <protection/>
    </xf>
    <xf numFmtId="0" fontId="100" fillId="45" borderId="1" applyNumberFormat="0" applyAlignment="0" applyProtection="0"/>
    <xf numFmtId="0" fontId="63" fillId="46" borderId="2" applyNumberFormat="0" applyAlignment="0" applyProtection="0"/>
    <xf numFmtId="0" fontId="63" fillId="46" borderId="2" applyNumberFormat="0" applyAlignment="0" applyProtection="0"/>
    <xf numFmtId="0" fontId="37" fillId="0" borderId="0">
      <alignment/>
      <protection/>
    </xf>
    <xf numFmtId="0" fontId="101" fillId="47" borderId="3" applyNumberFormat="0" applyAlignment="0" applyProtection="0"/>
    <xf numFmtId="0" fontId="64" fillId="48" borderId="4" applyNumberFormat="0" applyAlignment="0" applyProtection="0"/>
    <xf numFmtId="0" fontId="6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2" fontId="102" fillId="0" borderId="0" applyFont="0" applyFill="0" applyBorder="0" applyAlignment="0" applyProtection="0"/>
    <xf numFmtId="182" fontId="102" fillId="0" borderId="0" applyFont="0" applyFill="0" applyBorder="0" applyAlignment="0" applyProtection="0"/>
    <xf numFmtId="182" fontId="102" fillId="0" borderId="0" applyFont="0" applyFill="0" applyBorder="0" applyAlignment="0" applyProtection="0"/>
    <xf numFmtId="171" fontId="102"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3" fontId="27" fillId="0" borderId="0" applyFont="0" applyFill="0" applyBorder="0" applyAlignment="0" applyProtection="0"/>
    <xf numFmtId="177" fontId="0" fillId="0" borderId="0" applyFont="0" applyFill="0" applyBorder="0" applyAlignment="0" applyProtection="0"/>
    <xf numFmtId="43" fontId="30" fillId="0" borderId="0" applyFont="0" applyFill="0" applyBorder="0" applyAlignment="0" applyProtection="0"/>
    <xf numFmtId="182" fontId="102" fillId="0" borderId="0" applyFont="0" applyFill="0" applyBorder="0" applyAlignment="0" applyProtection="0"/>
    <xf numFmtId="182" fontId="102" fillId="0" borderId="0" applyFont="0" applyFill="0" applyBorder="0" applyAlignment="0" applyProtection="0"/>
    <xf numFmtId="182" fontId="102" fillId="0" borderId="0" applyFont="0" applyFill="0" applyBorder="0" applyAlignment="0" applyProtection="0"/>
    <xf numFmtId="182" fontId="102"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27" fillId="0" borderId="0" applyFont="0" applyFill="0" applyBorder="0" applyAlignment="0" applyProtection="0"/>
    <xf numFmtId="0" fontId="27" fillId="0" borderId="0" applyFon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27" fillId="0" borderId="0" applyFont="0" applyFill="0" applyBorder="0" applyAlignment="0" applyProtection="0"/>
    <xf numFmtId="0" fontId="9" fillId="0" borderId="0" applyNumberFormat="0" applyFill="0" applyBorder="0" applyAlignment="0" applyProtection="0"/>
    <xf numFmtId="0" fontId="104" fillId="49"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38" fontId="38" fillId="50" borderId="0" applyNumberFormat="0" applyBorder="0" applyAlignment="0" applyProtection="0"/>
    <xf numFmtId="179" fontId="6" fillId="46" borderId="0" applyBorder="0" applyProtection="0">
      <alignment/>
    </xf>
    <xf numFmtId="0" fontId="39" fillId="0" borderId="0">
      <alignment horizontal="left"/>
      <protection/>
    </xf>
    <xf numFmtId="0" fontId="40" fillId="0" borderId="5" applyNumberFormat="0" applyAlignment="0" applyProtection="0"/>
    <xf numFmtId="0" fontId="40" fillId="0" borderId="6">
      <alignment horizontal="left" vertical="center"/>
      <protection/>
    </xf>
    <xf numFmtId="0" fontId="105" fillId="0" borderId="7"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06" fillId="0" borderId="9" applyNumberFormat="0" applyFill="0" applyAlignment="0" applyProtection="0"/>
    <xf numFmtId="0" fontId="68" fillId="0" borderId="10" applyNumberFormat="0" applyFill="0" applyAlignment="0" applyProtection="0"/>
    <xf numFmtId="0" fontId="68" fillId="0" borderId="10" applyNumberFormat="0" applyFill="0" applyAlignment="0" applyProtection="0"/>
    <xf numFmtId="0" fontId="107" fillId="0" borderId="11" applyNumberFormat="0" applyFill="0" applyAlignment="0" applyProtection="0"/>
    <xf numFmtId="0" fontId="69" fillId="0" borderId="12" applyNumberFormat="0" applyFill="0" applyAlignment="0" applyProtection="0"/>
    <xf numFmtId="0" fontId="69" fillId="0" borderId="12" applyNumberFormat="0" applyFill="0" applyAlignment="0" applyProtection="0"/>
    <xf numFmtId="0" fontId="10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108" fillId="51" borderId="1" applyNumberFormat="0" applyAlignment="0" applyProtection="0"/>
    <xf numFmtId="10" fontId="38" fillId="50" borderId="13" applyNumberFormat="0" applyBorder="0" applyAlignment="0" applyProtection="0"/>
    <xf numFmtId="0" fontId="70" fillId="13" borderId="2" applyNumberFormat="0" applyAlignment="0" applyProtection="0"/>
    <xf numFmtId="0" fontId="70" fillId="13" borderId="2" applyNumberFormat="0" applyAlignment="0" applyProtection="0"/>
    <xf numFmtId="0" fontId="109" fillId="0" borderId="14"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41" fillId="0" borderId="16">
      <alignment/>
      <protection/>
    </xf>
    <xf numFmtId="0" fontId="110" fillId="52"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180" fontId="42"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54" borderId="17" applyNumberFormat="0" applyFont="0" applyAlignment="0" applyProtection="0"/>
    <xf numFmtId="0" fontId="60" fillId="55" borderId="18" applyNumberFormat="0" applyFont="0" applyAlignment="0" applyProtection="0"/>
    <xf numFmtId="0" fontId="60" fillId="55" borderId="18" applyNumberFormat="0" applyFont="0" applyAlignment="0" applyProtection="0"/>
    <xf numFmtId="181" fontId="43" fillId="0" borderId="0" applyFont="0" applyFill="0" applyBorder="0" applyProtection="0">
      <alignment vertical="top" wrapText="1"/>
    </xf>
    <xf numFmtId="0" fontId="111" fillId="45" borderId="19" applyNumberFormat="0" applyAlignment="0" applyProtection="0"/>
    <xf numFmtId="0" fontId="73" fillId="46" borderId="20" applyNumberFormat="0" applyAlignment="0" applyProtection="0"/>
    <xf numFmtId="0" fontId="73" fillId="46" borderId="20" applyNumberFormat="0" applyAlignment="0" applyProtection="0"/>
    <xf numFmtId="9" fontId="0" fillId="0" borderId="0" applyFont="0" applyFill="0" applyBorder="0" applyAlignment="0" applyProtection="0"/>
    <xf numFmtId="10"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02" fillId="0" borderId="0" applyFont="0" applyFill="0" applyBorder="0" applyAlignment="0" applyProtection="0"/>
    <xf numFmtId="14" fontId="44" fillId="0" borderId="0">
      <alignment/>
      <protection/>
    </xf>
    <xf numFmtId="0" fontId="41" fillId="0" borderId="0">
      <alignment/>
      <protection/>
    </xf>
    <xf numFmtId="182" fontId="14" fillId="0" borderId="21">
      <alignment horizontal="right" vertical="center"/>
      <protection/>
    </xf>
    <xf numFmtId="183" fontId="14" fillId="0" borderId="21">
      <alignment horizontal="center"/>
      <protection/>
    </xf>
    <xf numFmtId="0" fontId="11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3" fillId="0" borderId="22"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184" fontId="14" fillId="0" borderId="0">
      <alignment/>
      <protection/>
    </xf>
    <xf numFmtId="185" fontId="14" fillId="0" borderId="13">
      <alignment/>
      <protection/>
    </xf>
    <xf numFmtId="0" fontId="11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6" fillId="0" borderId="0" applyFont="0" applyFill="0" applyBorder="0" applyAlignment="0" applyProtection="0"/>
    <xf numFmtId="0" fontId="47" fillId="0" borderId="0">
      <alignment/>
      <protection/>
    </xf>
    <xf numFmtId="186" fontId="27" fillId="0" borderId="0" applyFont="0" applyFill="0" applyBorder="0" applyAlignment="0" applyProtection="0"/>
    <xf numFmtId="187" fontId="27" fillId="0" borderId="0" applyFont="0" applyFill="0" applyBorder="0" applyAlignment="0" applyProtection="0"/>
    <xf numFmtId="188" fontId="46" fillId="0" borderId="0" applyFont="0" applyFill="0" applyBorder="0" applyAlignment="0" applyProtection="0"/>
    <xf numFmtId="189" fontId="46" fillId="0" borderId="0" applyFont="0" applyFill="0" applyBorder="0" applyAlignment="0" applyProtection="0"/>
    <xf numFmtId="0" fontId="48" fillId="0" borderId="0">
      <alignment/>
      <protection/>
    </xf>
    <xf numFmtId="0" fontId="49" fillId="0" borderId="0">
      <alignment/>
      <protection/>
    </xf>
    <xf numFmtId="172" fontId="49" fillId="0" borderId="0" applyFont="0" applyFill="0" applyBorder="0" applyAlignment="0" applyProtection="0"/>
    <xf numFmtId="173" fontId="49" fillId="0" borderId="0" applyFont="0" applyFill="0" applyBorder="0" applyAlignment="0" applyProtection="0"/>
    <xf numFmtId="190" fontId="49" fillId="0" borderId="0" applyFont="0" applyFill="0" applyBorder="0" applyAlignment="0" applyProtection="0"/>
    <xf numFmtId="42" fontId="50" fillId="0" borderId="0" applyFont="0" applyFill="0" applyBorder="0" applyAlignment="0" applyProtection="0"/>
    <xf numFmtId="191" fontId="49" fillId="0" borderId="0" applyFont="0" applyFill="0" applyBorder="0" applyAlignment="0" applyProtection="0"/>
  </cellStyleXfs>
  <cellXfs count="400">
    <xf numFmtId="0" fontId="0" fillId="0" borderId="0" xfId="0" applyAlignment="1">
      <alignment/>
    </xf>
    <xf numFmtId="0" fontId="1" fillId="0" borderId="0" xfId="0" applyFont="1" applyAlignment="1">
      <alignment/>
    </xf>
    <xf numFmtId="0" fontId="0" fillId="0" borderId="0" xfId="0" applyBorder="1" applyAlignment="1">
      <alignment/>
    </xf>
    <xf numFmtId="0" fontId="4" fillId="0" borderId="13" xfId="0" applyFont="1" applyBorder="1" applyAlignment="1">
      <alignment horizontal="center"/>
    </xf>
    <xf numFmtId="0" fontId="4" fillId="0" borderId="0" xfId="0" applyFont="1" applyAlignment="1">
      <alignment/>
    </xf>
    <xf numFmtId="0" fontId="2"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1" fillId="0" borderId="0" xfId="0" applyNumberFormat="1" applyFont="1" applyAlignment="1">
      <alignment/>
    </xf>
    <xf numFmtId="49" fontId="4" fillId="0" borderId="13" xfId="0" applyNumberFormat="1" applyFont="1" applyBorder="1" applyAlignment="1">
      <alignment horizontal="center"/>
    </xf>
    <xf numFmtId="49" fontId="13" fillId="0" borderId="0" xfId="0" applyNumberFormat="1" applyFont="1" applyBorder="1" applyAlignment="1">
      <alignment/>
    </xf>
    <xf numFmtId="49" fontId="4" fillId="0" borderId="13" xfId="0" applyNumberFormat="1" applyFont="1" applyFill="1" applyBorder="1" applyAlignment="1">
      <alignment horizontal="left"/>
    </xf>
    <xf numFmtId="49" fontId="6"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4" fillId="0" borderId="25" xfId="0" applyNumberFormat="1" applyFont="1" applyFill="1" applyBorder="1" applyAlignment="1">
      <alignment/>
    </xf>
    <xf numFmtId="49" fontId="4"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xf>
    <xf numFmtId="49" fontId="15" fillId="0" borderId="13" xfId="0" applyNumberFormat="1" applyFont="1" applyFill="1" applyBorder="1" applyAlignment="1">
      <alignment horizontal="center" vertical="center" wrapText="1"/>
    </xf>
    <xf numFmtId="49" fontId="5" fillId="0" borderId="26" xfId="0" applyNumberFormat="1" applyFont="1" applyFill="1" applyBorder="1" applyAlignment="1">
      <alignment horizontal="center"/>
    </xf>
    <xf numFmtId="49" fontId="10" fillId="0" borderId="13" xfId="0" applyNumberFormat="1" applyFont="1" applyFill="1" applyBorder="1" applyAlignment="1">
      <alignment horizontal="left"/>
    </xf>
    <xf numFmtId="49" fontId="4" fillId="0" borderId="13" xfId="0" applyNumberFormat="1" applyFont="1" applyFill="1" applyBorder="1" applyAlignment="1">
      <alignment horizontal="center"/>
    </xf>
    <xf numFmtId="49" fontId="6" fillId="0" borderId="13" xfId="0" applyNumberFormat="1" applyFont="1" applyFill="1" applyBorder="1" applyAlignment="1">
      <alignment horizontal="center"/>
    </xf>
    <xf numFmtId="49" fontId="16" fillId="0" borderId="13" xfId="0" applyNumberFormat="1" applyFont="1" applyFill="1" applyBorder="1" applyAlignment="1">
      <alignment horizontal="center"/>
    </xf>
    <xf numFmtId="49" fontId="19" fillId="0" borderId="0" xfId="0" applyNumberFormat="1" applyFont="1" applyFill="1" applyAlignment="1">
      <alignment/>
    </xf>
    <xf numFmtId="49" fontId="21"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3" xfId="0" applyNumberFormat="1" applyFont="1" applyFill="1" applyBorder="1" applyAlignment="1">
      <alignment/>
    </xf>
    <xf numFmtId="49" fontId="13" fillId="0" borderId="0" xfId="0" applyNumberFormat="1" applyFont="1" applyFill="1" applyBorder="1" applyAlignment="1">
      <alignment vertical="center" wrapText="1"/>
    </xf>
    <xf numFmtId="49" fontId="17" fillId="0" borderId="0" xfId="0" applyNumberFormat="1" applyFont="1" applyFill="1" applyAlignment="1">
      <alignment/>
    </xf>
    <xf numFmtId="49" fontId="22"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2" fillId="0" borderId="0" xfId="0" applyNumberFormat="1" applyFont="1" applyAlignment="1">
      <alignment/>
    </xf>
    <xf numFmtId="49" fontId="13" fillId="0" borderId="0" xfId="0" applyNumberFormat="1" applyFont="1" applyBorder="1" applyAlignment="1">
      <alignment wrapText="1"/>
    </xf>
    <xf numFmtId="49" fontId="4" fillId="0" borderId="27" xfId="0" applyNumberFormat="1" applyFont="1" applyFill="1" applyBorder="1" applyAlignment="1">
      <alignment horizontal="center" vertical="center" wrapText="1"/>
    </xf>
    <xf numFmtId="0" fontId="3" fillId="0" borderId="0" xfId="0" applyNumberFormat="1" applyFont="1" applyAlignment="1">
      <alignment horizontal="left"/>
    </xf>
    <xf numFmtId="49" fontId="3" fillId="0" borderId="0" xfId="0" applyNumberFormat="1" applyFont="1" applyBorder="1" applyAlignment="1">
      <alignment horizontal="left"/>
    </xf>
    <xf numFmtId="49" fontId="0" fillId="0" borderId="25" xfId="0" applyNumberFormat="1" applyFont="1" applyBorder="1" applyAlignment="1">
      <alignment horizontal="left"/>
    </xf>
    <xf numFmtId="49" fontId="2" fillId="0" borderId="25" xfId="0" applyNumberFormat="1" applyFont="1" applyBorder="1" applyAlignment="1">
      <alignment horizontal="left"/>
    </xf>
    <xf numFmtId="49" fontId="25" fillId="0" borderId="0" xfId="0" applyNumberFormat="1" applyFont="1" applyAlignment="1">
      <alignment/>
    </xf>
    <xf numFmtId="49" fontId="13" fillId="0" borderId="0" xfId="0" applyNumberFormat="1" applyFont="1" applyBorder="1" applyAlignment="1">
      <alignment wrapText="1"/>
    </xf>
    <xf numFmtId="49" fontId="12" fillId="0" borderId="0" xfId="0" applyNumberFormat="1" applyFont="1" applyBorder="1" applyAlignment="1">
      <alignment/>
    </xf>
    <xf numFmtId="49" fontId="4" fillId="0" borderId="0" xfId="0" applyNumberFormat="1" applyFont="1" applyAlignment="1">
      <alignment/>
    </xf>
    <xf numFmtId="49" fontId="26"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3" fillId="0" borderId="0" xfId="0" applyFont="1" applyAlignment="1">
      <alignment/>
    </xf>
    <xf numFmtId="0" fontId="4" fillId="0" borderId="26" xfId="0" applyFont="1" applyBorder="1" applyAlignment="1">
      <alignment horizontal="center"/>
    </xf>
    <xf numFmtId="0" fontId="27" fillId="0" borderId="0" xfId="0" applyFont="1" applyAlignment="1">
      <alignment/>
    </xf>
    <xf numFmtId="49" fontId="18" fillId="0" borderId="0" xfId="0" applyNumberFormat="1" applyFont="1" applyAlignment="1">
      <alignment/>
    </xf>
    <xf numFmtId="49" fontId="3" fillId="50" borderId="0" xfId="0" applyNumberFormat="1" applyFont="1" applyFill="1" applyBorder="1" applyAlignment="1">
      <alignment horizontal="left"/>
    </xf>
    <xf numFmtId="49" fontId="5" fillId="0" borderId="0" xfId="0" applyNumberFormat="1" applyFont="1" applyAlignment="1">
      <alignment horizontal="center"/>
    </xf>
    <xf numFmtId="49" fontId="0" fillId="0" borderId="25" xfId="0" applyNumberFormat="1" applyFont="1" applyBorder="1" applyAlignment="1">
      <alignment/>
    </xf>
    <xf numFmtId="49" fontId="2" fillId="0" borderId="0" xfId="0" applyNumberFormat="1" applyFont="1" applyBorder="1" applyAlignment="1">
      <alignment horizontal="left"/>
    </xf>
    <xf numFmtId="49" fontId="4" fillId="0" borderId="0" xfId="0" applyNumberFormat="1" applyFont="1" applyFill="1" applyBorder="1" applyAlignment="1">
      <alignment/>
    </xf>
    <xf numFmtId="49" fontId="4" fillId="0" borderId="0" xfId="0" applyNumberFormat="1" applyFont="1" applyFill="1" applyAlignment="1">
      <alignment/>
    </xf>
    <xf numFmtId="49" fontId="24" fillId="0" borderId="0" xfId="0" applyNumberFormat="1" applyFont="1" applyFill="1" applyAlignment="1">
      <alignment/>
    </xf>
    <xf numFmtId="49" fontId="14" fillId="0" borderId="0" xfId="0" applyNumberFormat="1" applyFont="1" applyAlignment="1">
      <alignment/>
    </xf>
    <xf numFmtId="49" fontId="20" fillId="0" borderId="0" xfId="0" applyNumberFormat="1" applyFont="1" applyAlignment="1">
      <alignment/>
    </xf>
    <xf numFmtId="0" fontId="4" fillId="0" borderId="0" xfId="0" applyFont="1" applyAlignment="1">
      <alignment/>
    </xf>
    <xf numFmtId="0" fontId="3" fillId="0" borderId="0" xfId="0" applyFont="1" applyBorder="1" applyAlignment="1">
      <alignment/>
    </xf>
    <xf numFmtId="0" fontId="6" fillId="0" borderId="0" xfId="0" applyFont="1" applyBorder="1" applyAlignment="1">
      <alignment/>
    </xf>
    <xf numFmtId="0" fontId="24" fillId="0" borderId="13" xfId="0" applyFont="1" applyBorder="1" applyAlignment="1">
      <alignment horizontal="center" vertical="center" wrapText="1"/>
    </xf>
    <xf numFmtId="0" fontId="0" fillId="0" borderId="0" xfId="0" applyNumberFormat="1" applyFont="1" applyBorder="1" applyAlignment="1">
      <alignment/>
    </xf>
    <xf numFmtId="0" fontId="15" fillId="0" borderId="0" xfId="0" applyFont="1" applyAlignment="1">
      <alignment/>
    </xf>
    <xf numFmtId="0" fontId="29" fillId="0" borderId="0" xfId="0" applyFont="1" applyAlignment="1">
      <alignment/>
    </xf>
    <xf numFmtId="0" fontId="11" fillId="0" borderId="0" xfId="0" applyFont="1" applyAlignment="1">
      <alignment/>
    </xf>
    <xf numFmtId="0" fontId="26" fillId="0" borderId="0" xfId="0" applyFont="1" applyAlignment="1">
      <alignment/>
    </xf>
    <xf numFmtId="49" fontId="12" fillId="0" borderId="0" xfId="0" applyNumberFormat="1" applyFont="1" applyAlignment="1">
      <alignment wrapText="1"/>
    </xf>
    <xf numFmtId="49" fontId="4" fillId="50" borderId="0" xfId="0" applyNumberFormat="1" applyFont="1" applyFill="1" applyBorder="1" applyAlignment="1">
      <alignment/>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3" fillId="0" borderId="0" xfId="0" applyNumberFormat="1" applyFont="1" applyBorder="1" applyAlignment="1">
      <alignment horizontal="left"/>
    </xf>
    <xf numFmtId="49" fontId="0" fillId="0" borderId="0" xfId="0" applyNumberFormat="1" applyFont="1" applyBorder="1" applyAlignment="1">
      <alignment horizontal="left"/>
    </xf>
    <xf numFmtId="49" fontId="4" fillId="0" borderId="0" xfId="0" applyNumberFormat="1" applyFont="1" applyAlignment="1">
      <alignment horizontal="center"/>
    </xf>
    <xf numFmtId="49" fontId="5" fillId="0" borderId="0" xfId="0" applyNumberFormat="1" applyFont="1" applyBorder="1" applyAlignment="1">
      <alignment/>
    </xf>
    <xf numFmtId="49" fontId="5" fillId="0" borderId="0" xfId="0" applyNumberFormat="1" applyFont="1" applyFill="1" applyAlignment="1">
      <alignment/>
    </xf>
    <xf numFmtId="49" fontId="5" fillId="0" borderId="0" xfId="0" applyNumberFormat="1" applyFont="1" applyFill="1" applyAlignment="1">
      <alignment/>
    </xf>
    <xf numFmtId="49" fontId="4" fillId="0" borderId="13"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Border="1" applyAlignment="1">
      <alignment horizontal="center"/>
    </xf>
    <xf numFmtId="49" fontId="4" fillId="0" borderId="13" xfId="0" applyNumberFormat="1" applyFont="1" applyBorder="1" applyAlignment="1">
      <alignment horizontal="center"/>
    </xf>
    <xf numFmtId="49" fontId="13" fillId="0" borderId="0" xfId="0" applyNumberFormat="1" applyFont="1" applyBorder="1" applyAlignment="1">
      <alignment/>
    </xf>
    <xf numFmtId="49" fontId="13" fillId="0" borderId="0" xfId="0" applyNumberFormat="1" applyFont="1" applyBorder="1" applyAlignment="1">
      <alignment horizontal="center"/>
    </xf>
    <xf numFmtId="49" fontId="12" fillId="0" borderId="0" xfId="0" applyNumberFormat="1" applyFont="1" applyBorder="1" applyAlignment="1">
      <alignment/>
    </xf>
    <xf numFmtId="49" fontId="2" fillId="0" borderId="0" xfId="0" applyNumberFormat="1" applyFont="1" applyAlignment="1">
      <alignment horizontal="center"/>
    </xf>
    <xf numFmtId="49" fontId="12" fillId="0" borderId="0" xfId="0" applyNumberFormat="1" applyFont="1" applyAlignment="1">
      <alignment/>
    </xf>
    <xf numFmtId="49" fontId="20" fillId="0" borderId="0" xfId="0" applyNumberFormat="1" applyFont="1" applyAlignment="1">
      <alignment/>
    </xf>
    <xf numFmtId="49" fontId="31" fillId="0" borderId="0" xfId="0" applyNumberFormat="1" applyFont="1" applyAlignment="1">
      <alignment/>
    </xf>
    <xf numFmtId="49" fontId="11" fillId="0" borderId="0" xfId="0" applyNumberFormat="1" applyFont="1" applyBorder="1" applyAlignment="1">
      <alignment wrapText="1"/>
    </xf>
    <xf numFmtId="49" fontId="18" fillId="0" borderId="0" xfId="0" applyNumberFormat="1" applyFont="1" applyAlignment="1">
      <alignment/>
    </xf>
    <xf numFmtId="49" fontId="17" fillId="0" borderId="0" xfId="0" applyNumberFormat="1" applyFont="1" applyBorder="1" applyAlignment="1">
      <alignment/>
    </xf>
    <xf numFmtId="49" fontId="18" fillId="0" borderId="0" xfId="0" applyNumberFormat="1" applyFont="1" applyAlignment="1">
      <alignment/>
    </xf>
    <xf numFmtId="49" fontId="5" fillId="50" borderId="21" xfId="0" applyNumberFormat="1" applyFont="1" applyFill="1" applyBorder="1" applyAlignment="1">
      <alignment horizontal="center"/>
    </xf>
    <xf numFmtId="0" fontId="24" fillId="0" borderId="21" xfId="0" applyFont="1" applyBorder="1" applyAlignment="1">
      <alignment horizontal="center" wrapText="1"/>
    </xf>
    <xf numFmtId="1" fontId="7" fillId="56" borderId="26" xfId="0" applyNumberFormat="1" applyFont="1" applyFill="1" applyBorder="1" applyAlignment="1" applyProtection="1">
      <alignment horizontal="center"/>
      <protection hidden="1"/>
    </xf>
    <xf numFmtId="1" fontId="7" fillId="0" borderId="13" xfId="0" applyNumberFormat="1" applyFont="1" applyBorder="1" applyAlignment="1" applyProtection="1">
      <alignment horizontal="center"/>
      <protection locked="0"/>
    </xf>
    <xf numFmtId="49" fontId="28" fillId="0" borderId="27" xfId="0" applyNumberFormat="1" applyFont="1" applyBorder="1" applyAlignment="1">
      <alignment horizontal="center" vertical="center" wrapText="1"/>
    </xf>
    <xf numFmtId="49" fontId="5" fillId="0" borderId="21" xfId="0" applyNumberFormat="1" applyFont="1" applyBorder="1" applyAlignment="1">
      <alignment wrapText="1"/>
    </xf>
    <xf numFmtId="49" fontId="24" fillId="0" borderId="21" xfId="0" applyNumberFormat="1" applyFont="1" applyBorder="1" applyAlignment="1">
      <alignment horizontal="center" wrapText="1"/>
    </xf>
    <xf numFmtId="1" fontId="7" fillId="56" borderId="13" xfId="0" applyNumberFormat="1" applyFont="1" applyFill="1" applyBorder="1" applyAlignment="1" applyProtection="1">
      <alignment horizontal="center"/>
      <protection hidden="1"/>
    </xf>
    <xf numFmtId="0" fontId="5" fillId="0" borderId="21" xfId="0" applyFont="1" applyBorder="1" applyAlignment="1">
      <alignment wrapText="1"/>
    </xf>
    <xf numFmtId="0" fontId="5" fillId="0" borderId="27" xfId="0" applyFont="1" applyBorder="1" applyAlignment="1">
      <alignment horizontal="center" vertical="center" wrapText="1"/>
    </xf>
    <xf numFmtId="1" fontId="7" fillId="0" borderId="21" xfId="0" applyNumberFormat="1" applyFont="1" applyBorder="1" applyAlignment="1" applyProtection="1">
      <alignment horizontal="center"/>
      <protection locked="0"/>
    </xf>
    <xf numFmtId="3" fontId="7" fillId="56" borderId="28" xfId="112" applyNumberFormat="1" applyFont="1" applyFill="1" applyBorder="1" applyAlignment="1" applyProtection="1">
      <alignment horizontal="center"/>
      <protection hidden="1"/>
    </xf>
    <xf numFmtId="3" fontId="7" fillId="56" borderId="13" xfId="112" applyNumberFormat="1" applyFont="1" applyFill="1" applyBorder="1" applyAlignment="1" applyProtection="1">
      <alignment horizontal="center"/>
      <protection hidden="1"/>
    </xf>
    <xf numFmtId="3" fontId="7" fillId="56" borderId="28" xfId="112" applyNumberFormat="1" applyFont="1" applyFill="1" applyBorder="1" applyAlignment="1" applyProtection="1">
      <alignment horizontal="center"/>
      <protection locked="0"/>
    </xf>
    <xf numFmtId="3" fontId="7" fillId="56" borderId="13" xfId="112" applyNumberFormat="1" applyFont="1" applyFill="1" applyBorder="1" applyAlignment="1" applyProtection="1">
      <alignment horizontal="center"/>
      <protection locked="0"/>
    </xf>
    <xf numFmtId="3" fontId="7" fillId="0" borderId="28" xfId="112" applyNumberFormat="1" applyFont="1" applyBorder="1" applyAlignment="1" applyProtection="1">
      <alignment horizontal="center"/>
      <protection locked="0"/>
    </xf>
    <xf numFmtId="3" fontId="7" fillId="0" borderId="13" xfId="112"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7"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0" fontId="27" fillId="0" borderId="0" xfId="179" applyFill="1">
      <alignment/>
      <protection/>
    </xf>
    <xf numFmtId="0" fontId="4" fillId="0" borderId="0" xfId="179" applyFont="1" applyFill="1">
      <alignment/>
      <protection/>
    </xf>
    <xf numFmtId="49" fontId="3" fillId="0" borderId="26" xfId="179" applyNumberFormat="1" applyFont="1" applyFill="1" applyBorder="1" applyAlignment="1" applyProtection="1">
      <alignment horizontal="center" vertical="center" wrapText="1"/>
      <protection/>
    </xf>
    <xf numFmtId="3" fontId="38" fillId="0" borderId="0" xfId="179" applyNumberFormat="1" applyFont="1" applyFill="1">
      <alignment/>
      <protection/>
    </xf>
    <xf numFmtId="3" fontId="27" fillId="0" borderId="0" xfId="179" applyNumberFormat="1" applyFill="1">
      <alignment/>
      <protection/>
    </xf>
    <xf numFmtId="0" fontId="4" fillId="0" borderId="0" xfId="179" applyFont="1" applyFill="1" applyBorder="1">
      <alignment/>
      <protection/>
    </xf>
    <xf numFmtId="0" fontId="52" fillId="0" borderId="0" xfId="179" applyFont="1" applyFill="1">
      <alignment/>
      <protection/>
    </xf>
    <xf numFmtId="0" fontId="52" fillId="0" borderId="13" xfId="179" applyFont="1" applyFill="1" applyBorder="1">
      <alignment/>
      <protection/>
    </xf>
    <xf numFmtId="3" fontId="52" fillId="0" borderId="13" xfId="179" applyNumberFormat="1" applyFont="1" applyFill="1" applyBorder="1" applyAlignment="1">
      <alignment/>
      <protection/>
    </xf>
    <xf numFmtId="0" fontId="52" fillId="0" borderId="0" xfId="179" applyFont="1" applyFill="1" applyAlignment="1">
      <alignment/>
      <protection/>
    </xf>
    <xf numFmtId="0" fontId="4" fillId="0" borderId="0" xfId="179" applyFont="1" applyFill="1" applyAlignment="1">
      <alignment/>
      <protection/>
    </xf>
    <xf numFmtId="0" fontId="2" fillId="0" borderId="0" xfId="179" applyFont="1" applyFill="1" applyBorder="1" applyAlignment="1">
      <alignment horizontal="center"/>
      <protection/>
    </xf>
    <xf numFmtId="0" fontId="55" fillId="0" borderId="0" xfId="179" applyFont="1" applyFill="1">
      <alignment/>
      <protection/>
    </xf>
    <xf numFmtId="0" fontId="24" fillId="0" borderId="0" xfId="179" applyFont="1" applyFill="1">
      <alignment/>
      <protection/>
    </xf>
    <xf numFmtId="49" fontId="3" fillId="0" borderId="0" xfId="0" applyNumberFormat="1" applyFont="1" applyAlignment="1">
      <alignment/>
    </xf>
    <xf numFmtId="49" fontId="5" fillId="0" borderId="25" xfId="0" applyNumberFormat="1" applyFont="1" applyBorder="1" applyAlignment="1">
      <alignment/>
    </xf>
    <xf numFmtId="0" fontId="7" fillId="0" borderId="13" xfId="179" applyFont="1" applyFill="1" applyBorder="1" applyAlignment="1" applyProtection="1">
      <alignment horizontal="center"/>
      <protection/>
    </xf>
    <xf numFmtId="0" fontId="24" fillId="0" borderId="27" xfId="179" applyFont="1" applyFill="1" applyBorder="1" applyAlignment="1">
      <alignment horizontal="left"/>
      <protection/>
    </xf>
    <xf numFmtId="3" fontId="54" fillId="0" borderId="13" xfId="179" applyNumberFormat="1" applyFont="1" applyFill="1" applyBorder="1" applyAlignment="1" applyProtection="1">
      <alignment horizontal="right" wrapText="1"/>
      <protection/>
    </xf>
    <xf numFmtId="1" fontId="24" fillId="0" borderId="13" xfId="179" applyNumberFormat="1" applyFont="1" applyFill="1" applyBorder="1" applyAlignment="1">
      <alignment horizontal="left"/>
      <protection/>
    </xf>
    <xf numFmtId="0" fontId="4" fillId="0" borderId="21" xfId="179" applyFont="1" applyFill="1" applyBorder="1" applyAlignment="1">
      <alignment/>
      <protection/>
    </xf>
    <xf numFmtId="3" fontId="7" fillId="0" borderId="13" xfId="179" applyNumberFormat="1" applyFont="1" applyFill="1" applyBorder="1" applyAlignment="1">
      <alignment horizontal="right" wrapText="1"/>
      <protection/>
    </xf>
    <xf numFmtId="0" fontId="4" fillId="0" borderId="0" xfId="179" applyFont="1" applyFill="1">
      <alignment/>
      <protection/>
    </xf>
    <xf numFmtId="49" fontId="4" fillId="0" borderId="0" xfId="179" applyNumberFormat="1" applyFont="1" applyFill="1">
      <alignment/>
      <protection/>
    </xf>
    <xf numFmtId="0" fontId="4" fillId="0" borderId="13" xfId="179" applyFont="1" applyFill="1" applyBorder="1">
      <alignment/>
      <protection/>
    </xf>
    <xf numFmtId="0" fontId="4" fillId="0" borderId="0" xfId="179" applyFont="1" applyFill="1" applyAlignment="1">
      <alignment/>
      <protection/>
    </xf>
    <xf numFmtId="0" fontId="4" fillId="0" borderId="21" xfId="179" applyFont="1" applyFill="1" applyBorder="1" applyAlignment="1">
      <alignment/>
      <protection/>
    </xf>
    <xf numFmtId="3" fontId="4" fillId="0" borderId="13" xfId="179" applyNumberFormat="1" applyFont="1" applyFill="1" applyBorder="1" applyAlignment="1">
      <alignment/>
      <protection/>
    </xf>
    <xf numFmtId="0" fontId="24" fillId="0" borderId="0" xfId="179" applyFont="1" applyFill="1">
      <alignment/>
      <protection/>
    </xf>
    <xf numFmtId="3" fontId="4" fillId="0" borderId="0" xfId="179" applyNumberFormat="1" applyFont="1" applyFill="1">
      <alignment/>
      <protection/>
    </xf>
    <xf numFmtId="49" fontId="0" fillId="0" borderId="0" xfId="179" applyNumberFormat="1" applyFont="1" applyFill="1" applyBorder="1" applyAlignment="1">
      <alignment horizontal="right"/>
      <protection/>
    </xf>
    <xf numFmtId="0" fontId="3" fillId="0" borderId="13" xfId="179" applyNumberFormat="1" applyFont="1" applyFill="1" applyBorder="1" applyAlignment="1">
      <alignment horizontal="center" vertical="center" wrapText="1"/>
      <protection/>
    </xf>
    <xf numFmtId="0" fontId="10" fillId="0" borderId="27" xfId="179" applyFont="1" applyFill="1" applyBorder="1" applyAlignment="1">
      <alignment wrapText="1"/>
      <protection/>
    </xf>
    <xf numFmtId="10" fontId="24" fillId="0" borderId="13" xfId="179" applyNumberFormat="1" applyFont="1" applyFill="1" applyBorder="1" applyAlignment="1">
      <alignment horizontal="center" wrapText="1"/>
      <protection/>
    </xf>
    <xf numFmtId="0" fontId="24" fillId="0" borderId="13" xfId="179" applyFont="1" applyFill="1" applyBorder="1" applyAlignment="1" applyProtection="1">
      <alignment horizontal="center" wrapText="1"/>
      <protection/>
    </xf>
    <xf numFmtId="10" fontId="7" fillId="0" borderId="13" xfId="190" applyNumberFormat="1" applyFont="1" applyFill="1" applyBorder="1" applyAlignment="1">
      <alignment horizontal="right" wrapText="1"/>
    </xf>
    <xf numFmtId="0" fontId="24" fillId="0" borderId="13" xfId="179" applyFont="1" applyFill="1" applyBorder="1" applyAlignment="1">
      <alignment horizontal="center" wrapText="1"/>
      <protection/>
    </xf>
    <xf numFmtId="0" fontId="4" fillId="0" borderId="0" xfId="179" applyFont="1" applyFill="1" applyAlignment="1">
      <alignment horizontal="center"/>
      <protection/>
    </xf>
    <xf numFmtId="3" fontId="52" fillId="0" borderId="0" xfId="179" applyNumberFormat="1" applyFont="1" applyFill="1">
      <alignment/>
      <protection/>
    </xf>
    <xf numFmtId="0" fontId="53" fillId="0" borderId="13" xfId="179" applyFont="1" applyFill="1" applyBorder="1" applyAlignment="1" applyProtection="1">
      <alignment horizontal="center" vertical="center"/>
      <protection/>
    </xf>
    <xf numFmtId="0" fontId="53" fillId="0" borderId="26" xfId="179" applyFont="1" applyFill="1" applyBorder="1" applyAlignment="1" applyProtection="1">
      <alignment horizontal="center" vertical="center"/>
      <protection/>
    </xf>
    <xf numFmtId="0" fontId="53" fillId="0" borderId="27" xfId="179" applyFont="1" applyFill="1" applyBorder="1" applyAlignment="1" applyProtection="1">
      <alignment/>
      <protection/>
    </xf>
    <xf numFmtId="10" fontId="54" fillId="0" borderId="13" xfId="192" applyNumberFormat="1" applyFont="1" applyFill="1" applyBorder="1" applyAlignment="1">
      <alignment horizontal="center"/>
    </xf>
    <xf numFmtId="10" fontId="54" fillId="0" borderId="13" xfId="190" applyNumberFormat="1" applyFont="1" applyFill="1" applyBorder="1" applyAlignment="1" applyProtection="1">
      <alignment horizontal="right" wrapText="1"/>
      <protection/>
    </xf>
    <xf numFmtId="0" fontId="3" fillId="0" borderId="21" xfId="179" applyNumberFormat="1" applyFont="1" applyFill="1" applyBorder="1" applyAlignment="1">
      <alignment horizontal="center" vertical="center" wrapText="1"/>
      <protection/>
    </xf>
    <xf numFmtId="0" fontId="53" fillId="0" borderId="21" xfId="179" applyFont="1" applyFill="1" applyBorder="1" applyAlignment="1" applyProtection="1">
      <alignment horizontal="center" vertical="center"/>
      <protection/>
    </xf>
    <xf numFmtId="0" fontId="2" fillId="0" borderId="29" xfId="179" applyNumberFormat="1" applyFont="1" applyFill="1" applyBorder="1" applyAlignment="1">
      <alignment vertical="center"/>
      <protection/>
    </xf>
    <xf numFmtId="3" fontId="59" fillId="0" borderId="13" xfId="179" applyNumberFormat="1" applyFont="1" applyFill="1" applyBorder="1" applyAlignment="1" applyProtection="1">
      <alignment horizontal="right" wrapText="1"/>
      <protection/>
    </xf>
    <xf numFmtId="10" fontId="59" fillId="0" borderId="13" xfId="192" applyNumberFormat="1" applyFont="1" applyFill="1" applyBorder="1" applyAlignment="1">
      <alignment horizontal="center"/>
    </xf>
    <xf numFmtId="10" fontId="59" fillId="0" borderId="13" xfId="179" applyNumberFormat="1" applyFont="1" applyFill="1" applyBorder="1" applyAlignment="1">
      <alignment horizontal="center"/>
      <protection/>
    </xf>
    <xf numFmtId="3" fontId="24" fillId="0" borderId="13" xfId="179" applyNumberFormat="1" applyFont="1" applyFill="1" applyBorder="1" applyAlignment="1">
      <alignment horizontal="right" wrapText="1"/>
      <protection/>
    </xf>
    <xf numFmtId="174" fontId="24" fillId="0" borderId="26" xfId="112" applyNumberFormat="1" applyFont="1" applyFill="1" applyBorder="1" applyAlignment="1" applyProtection="1">
      <alignment horizontal="center" vertical="center" wrapText="1"/>
      <protection/>
    </xf>
    <xf numFmtId="3" fontId="24" fillId="0" borderId="26" xfId="112" applyNumberFormat="1" applyFont="1" applyFill="1" applyBorder="1" applyAlignment="1" applyProtection="1">
      <alignment horizontal="center" vertical="center" wrapText="1"/>
      <protection/>
    </xf>
    <xf numFmtId="3" fontId="24" fillId="0" borderId="13" xfId="112" applyNumberFormat="1" applyFont="1" applyFill="1" applyBorder="1" applyAlignment="1">
      <alignment horizontal="center" vertical="center" wrapText="1"/>
    </xf>
    <xf numFmtId="0" fontId="3" fillId="0" borderId="26" xfId="179" applyNumberFormat="1" applyFont="1" applyFill="1" applyBorder="1" applyAlignment="1">
      <alignment horizontal="center" vertical="center" wrapText="1"/>
      <protection/>
    </xf>
    <xf numFmtId="3" fontId="7" fillId="0" borderId="26" xfId="122" applyNumberFormat="1" applyFont="1" applyFill="1" applyBorder="1" applyAlignment="1" applyProtection="1">
      <alignment horizontal="right" wrapText="1"/>
      <protection/>
    </xf>
    <xf numFmtId="10" fontId="7" fillId="0" borderId="13" xfId="179" applyNumberFormat="1" applyFont="1" applyFill="1" applyBorder="1" applyAlignment="1">
      <alignment horizontal="right" wrapText="1"/>
      <protection/>
    </xf>
    <xf numFmtId="3" fontId="54" fillId="0" borderId="13" xfId="179" applyNumberFormat="1" applyFont="1" applyFill="1" applyBorder="1" applyAlignment="1">
      <alignment horizontal="right" wrapText="1"/>
      <protection/>
    </xf>
    <xf numFmtId="10" fontId="54" fillId="0" borderId="13" xfId="195" applyNumberFormat="1" applyFont="1" applyFill="1" applyBorder="1" applyAlignment="1">
      <alignment horizontal="right" wrapText="1"/>
    </xf>
    <xf numFmtId="1" fontId="24" fillId="0" borderId="27" xfId="179" applyNumberFormat="1" applyFont="1" applyFill="1" applyBorder="1" applyAlignment="1">
      <alignment wrapText="1"/>
      <protection/>
    </xf>
    <xf numFmtId="0" fontId="10" fillId="0" borderId="21" xfId="179" applyFont="1" applyFill="1" applyBorder="1" applyAlignment="1">
      <alignment wrapText="1"/>
      <protection/>
    </xf>
    <xf numFmtId="0" fontId="24" fillId="0" borderId="13" xfId="179" applyFont="1" applyFill="1" applyBorder="1" applyAlignment="1">
      <alignment wrapText="1"/>
      <protection/>
    </xf>
    <xf numFmtId="0" fontId="24" fillId="0" borderId="13" xfId="179" applyFont="1" applyFill="1" applyBorder="1" applyAlignment="1">
      <alignment wrapText="1"/>
      <protection/>
    </xf>
    <xf numFmtId="0" fontId="24" fillId="0" borderId="0" xfId="179" applyFont="1" applyFill="1" applyBorder="1" applyAlignment="1">
      <alignment/>
      <protection/>
    </xf>
    <xf numFmtId="0" fontId="77" fillId="0" borderId="27" xfId="179" applyFont="1" applyFill="1" applyBorder="1" applyAlignment="1">
      <alignment wrapText="1"/>
      <protection/>
    </xf>
    <xf numFmtId="3" fontId="4" fillId="0" borderId="0" xfId="179" applyNumberFormat="1" applyFont="1" applyFill="1">
      <alignment/>
      <protection/>
    </xf>
    <xf numFmtId="3" fontId="7" fillId="0" borderId="13" xfId="122" applyNumberFormat="1" applyFont="1" applyFill="1" applyBorder="1" applyAlignment="1" applyProtection="1">
      <alignment horizontal="right" wrapText="1"/>
      <protection/>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4" fillId="0" borderId="29" xfId="179" applyFont="1" applyFill="1" applyBorder="1" applyAlignment="1">
      <alignment horizontal="center"/>
      <protection/>
    </xf>
    <xf numFmtId="0" fontId="4" fillId="0" borderId="0" xfId="179" applyFont="1" applyFill="1" applyBorder="1" applyAlignment="1">
      <alignment horizontal="left" wrapText="1"/>
      <protection/>
    </xf>
    <xf numFmtId="0" fontId="4" fillId="0" borderId="0" xfId="179" applyFont="1" applyFill="1" applyBorder="1" applyAlignment="1">
      <alignment horizontal="left" wrapText="1"/>
      <protection/>
    </xf>
    <xf numFmtId="0" fontId="4" fillId="0" borderId="0" xfId="179" applyFont="1" applyFill="1" applyBorder="1" applyAlignment="1">
      <alignment horizontal="center"/>
      <protection/>
    </xf>
    <xf numFmtId="49" fontId="0" fillId="0" borderId="25" xfId="179" applyNumberFormat="1" applyFont="1" applyFill="1" applyBorder="1" applyAlignment="1">
      <alignment horizontal="center"/>
      <protection/>
    </xf>
    <xf numFmtId="0" fontId="3" fillId="0" borderId="13" xfId="179" applyNumberFormat="1" applyFont="1" applyFill="1" applyBorder="1" applyAlignment="1">
      <alignment horizontal="center" vertical="center" wrapText="1"/>
      <protection/>
    </xf>
    <xf numFmtId="49" fontId="3" fillId="0" borderId="13" xfId="179" applyNumberFormat="1" applyFont="1" applyFill="1" applyBorder="1" applyAlignment="1" applyProtection="1">
      <alignment horizontal="center" vertical="center" wrapText="1"/>
      <protection/>
    </xf>
    <xf numFmtId="49" fontId="3" fillId="0" borderId="24" xfId="179" applyNumberFormat="1" applyFont="1" applyFill="1" applyBorder="1" applyAlignment="1" applyProtection="1">
      <alignment horizontal="center" vertical="center" wrapText="1"/>
      <protection/>
    </xf>
    <xf numFmtId="49" fontId="3" fillId="0" borderId="30" xfId="179" applyNumberFormat="1" applyFont="1" applyFill="1" applyBorder="1" applyAlignment="1" applyProtection="1">
      <alignment horizontal="center" vertical="center" wrapText="1"/>
      <protection/>
    </xf>
    <xf numFmtId="49" fontId="3" fillId="0" borderId="26" xfId="179" applyNumberFormat="1" applyFont="1" applyFill="1" applyBorder="1" applyAlignment="1" applyProtection="1">
      <alignment horizontal="center" vertical="center" wrapText="1"/>
      <protection/>
    </xf>
    <xf numFmtId="49" fontId="3" fillId="0" borderId="27" xfId="179" applyNumberFormat="1" applyFont="1" applyFill="1" applyBorder="1" applyAlignment="1" applyProtection="1">
      <alignment horizontal="center" vertical="center" wrapText="1"/>
      <protection/>
    </xf>
    <xf numFmtId="49" fontId="3" fillId="0" borderId="13" xfId="179" applyNumberFormat="1" applyFont="1" applyFill="1" applyBorder="1" applyAlignment="1">
      <alignment horizontal="center" vertical="center" wrapText="1"/>
      <protection/>
    </xf>
    <xf numFmtId="0" fontId="3" fillId="0" borderId="21" xfId="179" applyNumberFormat="1" applyFont="1" applyFill="1" applyBorder="1" applyAlignment="1">
      <alignment horizontal="center" vertical="center" wrapText="1"/>
      <protection/>
    </xf>
    <xf numFmtId="0" fontId="3" fillId="0" borderId="27" xfId="179" applyNumberFormat="1" applyFont="1" applyFill="1" applyBorder="1" applyAlignment="1">
      <alignment horizontal="center" vertical="center" wrapText="1"/>
      <protection/>
    </xf>
    <xf numFmtId="0" fontId="51" fillId="0" borderId="0" xfId="179" applyFont="1" applyFill="1" applyAlignment="1">
      <alignment horizontal="center" wrapText="1"/>
      <protection/>
    </xf>
    <xf numFmtId="49" fontId="51" fillId="0" borderId="0" xfId="179" applyNumberFormat="1" applyFont="1" applyFill="1" applyAlignment="1">
      <alignment horizontal="center"/>
      <protection/>
    </xf>
    <xf numFmtId="0" fontId="51" fillId="0" borderId="0" xfId="179" applyFont="1" applyFill="1" applyAlignment="1">
      <alignment horizontal="center"/>
      <protection/>
    </xf>
    <xf numFmtId="0" fontId="58" fillId="0" borderId="0" xfId="179" applyFont="1" applyFill="1" applyAlignment="1">
      <alignment horizontal="center"/>
      <protection/>
    </xf>
    <xf numFmtId="49" fontId="3" fillId="0" borderId="21" xfId="179" applyNumberFormat="1" applyFont="1" applyFill="1" applyBorder="1" applyAlignment="1">
      <alignment horizontal="center" vertical="center" wrapText="1"/>
      <protection/>
    </xf>
    <xf numFmtId="49" fontId="3" fillId="0" borderId="6" xfId="179" applyNumberFormat="1" applyFont="1" applyFill="1" applyBorder="1" applyAlignment="1">
      <alignment horizontal="center" vertical="center" wrapText="1"/>
      <protection/>
    </xf>
    <xf numFmtId="49" fontId="0" fillId="0" borderId="25" xfId="179" applyNumberFormat="1" applyFont="1" applyFill="1" applyBorder="1" applyAlignment="1">
      <alignment horizontal="center"/>
      <protection/>
    </xf>
    <xf numFmtId="49" fontId="0" fillId="0" borderId="0" xfId="0" applyNumberFormat="1" applyFont="1" applyFill="1" applyAlignment="1">
      <alignment horizontal="center"/>
    </xf>
    <xf numFmtId="49" fontId="2" fillId="0" borderId="0" xfId="0" applyNumberFormat="1" applyFont="1" applyFill="1" applyAlignment="1">
      <alignment horizontal="center" wrapText="1"/>
    </xf>
    <xf numFmtId="0" fontId="2" fillId="0" borderId="0" xfId="179" applyFont="1" applyFill="1" applyAlignment="1">
      <alignment horizontal="center" vertical="center"/>
      <protection/>
    </xf>
    <xf numFmtId="0" fontId="2" fillId="0" borderId="0" xfId="179" applyNumberFormat="1" applyFont="1" applyFill="1" applyBorder="1" applyAlignment="1">
      <alignment horizontal="center" vertical="center"/>
      <protection/>
    </xf>
    <xf numFmtId="0" fontId="17" fillId="0" borderId="29" xfId="179" applyFont="1" applyFill="1" applyBorder="1" applyAlignment="1">
      <alignment horizontal="center"/>
      <protection/>
    </xf>
    <xf numFmtId="0" fontId="3" fillId="0" borderId="0" xfId="179" applyFont="1" applyFill="1" applyAlignment="1">
      <alignment horizontal="center"/>
      <protection/>
    </xf>
    <xf numFmtId="49" fontId="3" fillId="0" borderId="24" xfId="179" applyNumberFormat="1" applyFont="1" applyFill="1" applyBorder="1" applyAlignment="1">
      <alignment horizontal="center" vertical="center" wrapText="1"/>
      <protection/>
    </xf>
    <xf numFmtId="49" fontId="3" fillId="0" borderId="30" xfId="179" applyNumberFormat="1" applyFont="1" applyFill="1" applyBorder="1" applyAlignment="1">
      <alignment horizontal="center" vertical="center" wrapText="1"/>
      <protection/>
    </xf>
    <xf numFmtId="49" fontId="3" fillId="0" borderId="26" xfId="179" applyNumberFormat="1" applyFont="1" applyFill="1" applyBorder="1" applyAlignment="1">
      <alignment horizontal="center" vertical="center" wrapText="1"/>
      <protection/>
    </xf>
    <xf numFmtId="0" fontId="2" fillId="0" borderId="0" xfId="179" applyFont="1" applyFill="1" applyAlignment="1">
      <alignment horizontal="center"/>
      <protection/>
    </xf>
    <xf numFmtId="49" fontId="3" fillId="0" borderId="31" xfId="179" applyNumberFormat="1" applyFont="1" applyFill="1" applyBorder="1" applyAlignment="1">
      <alignment horizontal="center" vertical="center" wrapText="1"/>
      <protection/>
    </xf>
    <xf numFmtId="49" fontId="3" fillId="0" borderId="29" xfId="179" applyNumberFormat="1" applyFont="1" applyFill="1" applyBorder="1" applyAlignment="1">
      <alignment horizontal="center" vertical="center" wrapText="1"/>
      <protection/>
    </xf>
    <xf numFmtId="49" fontId="3" fillId="0" borderId="32" xfId="179" applyNumberFormat="1" applyFont="1" applyFill="1" applyBorder="1" applyAlignment="1">
      <alignment horizontal="center" vertical="center" wrapText="1"/>
      <protection/>
    </xf>
    <xf numFmtId="49" fontId="3" fillId="0" borderId="33" xfId="179" applyNumberFormat="1" applyFont="1" applyFill="1" applyBorder="1" applyAlignment="1">
      <alignment horizontal="center" vertical="center" wrapText="1"/>
      <protection/>
    </xf>
    <xf numFmtId="49" fontId="3" fillId="0" borderId="0" xfId="179" applyNumberFormat="1" applyFont="1" applyFill="1" applyBorder="1" applyAlignment="1">
      <alignment horizontal="center" vertical="center" wrapText="1"/>
      <protection/>
    </xf>
    <xf numFmtId="49" fontId="3" fillId="0" borderId="34" xfId="179" applyNumberFormat="1" applyFont="1" applyFill="1" applyBorder="1" applyAlignment="1">
      <alignment horizontal="center" vertical="center" wrapText="1"/>
      <protection/>
    </xf>
    <xf numFmtId="49" fontId="3" fillId="0" borderId="28" xfId="179" applyNumberFormat="1" applyFont="1" applyFill="1" applyBorder="1" applyAlignment="1">
      <alignment horizontal="center" vertical="center" wrapText="1"/>
      <protection/>
    </xf>
    <xf numFmtId="49" fontId="3" fillId="0" borderId="25" xfId="179" applyNumberFormat="1" applyFont="1" applyFill="1" applyBorder="1" applyAlignment="1">
      <alignment horizontal="center" vertical="center" wrapText="1"/>
      <protection/>
    </xf>
    <xf numFmtId="49" fontId="3" fillId="0" borderId="35" xfId="179" applyNumberFormat="1" applyFont="1" applyFill="1" applyBorder="1" applyAlignment="1">
      <alignment horizontal="center" vertical="center" wrapText="1"/>
      <protection/>
    </xf>
    <xf numFmtId="49" fontId="3" fillId="0" borderId="27" xfId="179" applyNumberFormat="1" applyFont="1" applyFill="1" applyBorder="1" applyAlignment="1">
      <alignment horizontal="center" vertical="center" wrapText="1"/>
      <protection/>
    </xf>
    <xf numFmtId="49" fontId="3" fillId="0" borderId="21" xfId="179" applyNumberFormat="1" applyFont="1" applyFill="1" applyBorder="1" applyAlignment="1" applyProtection="1">
      <alignment horizontal="center" vertical="center" wrapText="1"/>
      <protection/>
    </xf>
    <xf numFmtId="49" fontId="3" fillId="0" borderId="6" xfId="179" applyNumberFormat="1" applyFont="1" applyFill="1" applyBorder="1" applyAlignment="1" applyProtection="1">
      <alignment horizontal="center" vertical="center" wrapText="1"/>
      <protection/>
    </xf>
    <xf numFmtId="49" fontId="0" fillId="0" borderId="25" xfId="179" applyNumberFormat="1" applyFont="1" applyFill="1" applyBorder="1" applyAlignment="1">
      <alignment horizontal="right"/>
      <protection/>
    </xf>
    <xf numFmtId="0" fontId="4" fillId="0" borderId="31" xfId="179" applyNumberFormat="1" applyFont="1" applyFill="1" applyBorder="1" applyAlignment="1" applyProtection="1">
      <alignment horizontal="center" vertical="center" wrapText="1"/>
      <protection/>
    </xf>
    <xf numFmtId="0" fontId="4" fillId="0" borderId="29" xfId="179" applyNumberFormat="1" applyFont="1" applyFill="1" applyBorder="1" applyAlignment="1" applyProtection="1">
      <alignment horizontal="center" vertical="center" wrapText="1"/>
      <protection/>
    </xf>
    <xf numFmtId="0" fontId="4" fillId="0" borderId="32" xfId="179" applyNumberFormat="1" applyFont="1" applyFill="1" applyBorder="1" applyAlignment="1" applyProtection="1">
      <alignment horizontal="center" vertical="center" wrapText="1"/>
      <protection/>
    </xf>
    <xf numFmtId="0" fontId="4" fillId="0" borderId="28" xfId="179" applyNumberFormat="1" applyFont="1" applyFill="1" applyBorder="1" applyAlignment="1" applyProtection="1">
      <alignment horizontal="center" vertical="center" wrapText="1"/>
      <protection/>
    </xf>
    <xf numFmtId="0" fontId="4" fillId="0" borderId="25" xfId="179" applyNumberFormat="1" applyFont="1" applyFill="1" applyBorder="1" applyAlignment="1" applyProtection="1">
      <alignment horizontal="center" vertical="center" wrapText="1"/>
      <protection/>
    </xf>
    <xf numFmtId="0" fontId="4" fillId="0" borderId="35"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lignment horizontal="center" vertical="center" wrapText="1"/>
      <protection/>
    </xf>
    <xf numFmtId="0" fontId="4" fillId="0" borderId="6" xfId="179" applyFont="1" applyFill="1" applyBorder="1" applyAlignment="1" applyProtection="1">
      <alignment horizontal="center" vertical="center" wrapText="1"/>
      <protection/>
    </xf>
    <xf numFmtId="0" fontId="4" fillId="0" borderId="27" xfId="179" applyFont="1" applyFill="1" applyBorder="1" applyAlignment="1" applyProtection="1">
      <alignment horizontal="center" vertical="center" wrapText="1"/>
      <protection/>
    </xf>
    <xf numFmtId="49" fontId="0" fillId="0" borderId="0" xfId="0" applyNumberFormat="1" applyFill="1" applyAlignment="1">
      <alignment horizontal="center"/>
    </xf>
    <xf numFmtId="49" fontId="2" fillId="0" borderId="0" xfId="0" applyNumberFormat="1" applyFont="1" applyFill="1" applyAlignment="1">
      <alignment horizontal="center" wrapText="1"/>
    </xf>
    <xf numFmtId="3" fontId="6" fillId="0" borderId="0" xfId="179" applyNumberFormat="1" applyFont="1" applyFill="1" applyAlignment="1">
      <alignment horizontal="center"/>
      <protection/>
    </xf>
    <xf numFmtId="0" fontId="6" fillId="0" borderId="0" xfId="179" applyFont="1" applyFill="1" applyAlignment="1">
      <alignment horizontal="center"/>
      <protection/>
    </xf>
    <xf numFmtId="0" fontId="51" fillId="0" borderId="0" xfId="179" applyFont="1" applyFill="1" applyAlignment="1">
      <alignment horizontal="center" wrapText="1"/>
      <protection/>
    </xf>
    <xf numFmtId="3" fontId="4" fillId="0" borderId="25" xfId="179" applyNumberFormat="1" applyFont="1" applyFill="1" applyBorder="1" applyAlignment="1">
      <alignment horizontal="right"/>
      <protection/>
    </xf>
    <xf numFmtId="3" fontId="4" fillId="0" borderId="24" xfId="179" applyNumberFormat="1" applyFont="1" applyFill="1" applyBorder="1" applyAlignment="1" applyProtection="1">
      <alignment horizontal="center" vertical="center" wrapText="1"/>
      <protection/>
    </xf>
    <xf numFmtId="3" fontId="4" fillId="0" borderId="30" xfId="179" applyNumberFormat="1" applyFont="1" applyFill="1" applyBorder="1" applyAlignment="1" applyProtection="1">
      <alignment horizontal="center" vertical="center" wrapText="1"/>
      <protection/>
    </xf>
    <xf numFmtId="3" fontId="4" fillId="0" borderId="26" xfId="179" applyNumberFormat="1" applyFont="1" applyFill="1" applyBorder="1" applyAlignment="1" applyProtection="1">
      <alignment horizontal="center" vertical="center" wrapText="1"/>
      <protection/>
    </xf>
    <xf numFmtId="0" fontId="24" fillId="0" borderId="24" xfId="179" applyNumberFormat="1" applyFont="1" applyFill="1" applyBorder="1" applyAlignment="1" applyProtection="1">
      <alignment horizontal="center" vertical="center" wrapText="1"/>
      <protection/>
    </xf>
    <xf numFmtId="0" fontId="24" fillId="0" borderId="30" xfId="179" applyNumberFormat="1" applyFont="1" applyFill="1" applyBorder="1" applyAlignment="1" applyProtection="1">
      <alignment horizontal="center" vertical="center" wrapText="1"/>
      <protection/>
    </xf>
    <xf numFmtId="0" fontId="24" fillId="0" borderId="26"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pplyProtection="1">
      <alignment horizontal="center" vertical="center" wrapText="1"/>
      <protection/>
    </xf>
    <xf numFmtId="3" fontId="4" fillId="0" borderId="13" xfId="179" applyNumberFormat="1" applyFont="1" applyFill="1" applyBorder="1" applyAlignment="1">
      <alignment horizontal="center"/>
      <protection/>
    </xf>
    <xf numFmtId="0" fontId="4" fillId="0" borderId="24" xfId="179" applyNumberFormat="1" applyFont="1" applyFill="1" applyBorder="1" applyAlignment="1" applyProtection="1">
      <alignment horizontal="center" vertical="center" wrapText="1"/>
      <protection/>
    </xf>
    <xf numFmtId="0" fontId="4" fillId="0" borderId="30" xfId="179" applyNumberFormat="1" applyFont="1" applyFill="1" applyBorder="1" applyAlignment="1" applyProtection="1">
      <alignment horizontal="center" vertical="center" wrapText="1"/>
      <protection/>
    </xf>
    <xf numFmtId="0" fontId="4" fillId="0" borderId="26" xfId="179" applyNumberFormat="1" applyFont="1" applyFill="1" applyBorder="1" applyAlignment="1" applyProtection="1">
      <alignment horizontal="center" vertical="center" wrapText="1"/>
      <protection/>
    </xf>
    <xf numFmtId="0" fontId="5" fillId="0" borderId="13" xfId="179" applyFont="1" applyFill="1" applyBorder="1" applyAlignment="1">
      <alignment horizontal="center"/>
      <protection/>
    </xf>
    <xf numFmtId="0" fontId="4" fillId="0" borderId="26" xfId="179" applyFont="1" applyFill="1" applyBorder="1" applyAlignment="1" applyProtection="1">
      <alignment horizontal="center" vertical="center" wrapText="1"/>
      <protection/>
    </xf>
    <xf numFmtId="0" fontId="4" fillId="0" borderId="28" xfId="179" applyNumberFormat="1" applyFont="1" applyFill="1" applyBorder="1" applyAlignment="1">
      <alignment horizontal="center" vertical="center" wrapText="1"/>
      <protection/>
    </xf>
    <xf numFmtId="0" fontId="4" fillId="0" borderId="25" xfId="179" applyFont="1" applyFill="1" applyBorder="1" applyAlignment="1">
      <alignment horizontal="center" vertical="center" wrapText="1"/>
      <protection/>
    </xf>
    <xf numFmtId="0" fontId="4" fillId="0" borderId="35" xfId="179" applyFont="1" applyFill="1" applyBorder="1" applyAlignment="1">
      <alignment horizontal="center" vertical="center" wrapText="1"/>
      <protection/>
    </xf>
    <xf numFmtId="3" fontId="4" fillId="0" borderId="26" xfId="179" applyNumberFormat="1" applyFont="1" applyFill="1" applyBorder="1" applyAlignment="1">
      <alignment horizontal="center" vertical="center" wrapText="1"/>
      <protection/>
    </xf>
    <xf numFmtId="10" fontId="24" fillId="0" borderId="26" xfId="192" applyNumberFormat="1" applyFont="1" applyFill="1" applyBorder="1" applyAlignment="1">
      <alignment horizontal="center" vertical="center" wrapText="1"/>
    </xf>
    <xf numFmtId="10" fontId="24" fillId="0" borderId="13" xfId="192" applyNumberFormat="1" applyFont="1" applyFill="1" applyBorder="1" applyAlignment="1">
      <alignment horizontal="center" vertical="center" wrapText="1"/>
    </xf>
    <xf numFmtId="0" fontId="24" fillId="0" borderId="30" xfId="179" applyFont="1" applyFill="1" applyBorder="1" applyAlignment="1">
      <alignment horizontal="center" vertical="center" wrapText="1"/>
      <protection/>
    </xf>
    <xf numFmtId="0" fontId="24" fillId="0" borderId="26" xfId="179" applyFont="1" applyFill="1" applyBorder="1" applyAlignment="1">
      <alignment horizontal="center" vertical="center" wrapText="1"/>
      <protection/>
    </xf>
    <xf numFmtId="0" fontId="4" fillId="0" borderId="31" xfId="179" applyFont="1" applyFill="1" applyBorder="1" applyAlignment="1" applyProtection="1">
      <alignment horizontal="center" vertical="center" wrapText="1"/>
      <protection/>
    </xf>
    <xf numFmtId="0" fontId="4" fillId="0" borderId="29" xfId="179" applyFont="1" applyFill="1" applyBorder="1" applyAlignment="1" applyProtection="1">
      <alignment horizontal="center" vertical="center" wrapText="1"/>
      <protection/>
    </xf>
    <xf numFmtId="0" fontId="4" fillId="0" borderId="32" xfId="179" applyFont="1" applyFill="1" applyBorder="1" applyAlignment="1" applyProtection="1">
      <alignment horizontal="center" vertical="center" wrapText="1"/>
      <protection/>
    </xf>
    <xf numFmtId="0" fontId="4" fillId="0" borderId="13" xfId="179" applyFont="1" applyFill="1" applyBorder="1" applyAlignment="1">
      <alignment horizontal="center" vertical="center" wrapText="1"/>
      <protection/>
    </xf>
    <xf numFmtId="3" fontId="4" fillId="0" borderId="24" xfId="179" applyNumberFormat="1" applyFont="1" applyFill="1" applyBorder="1" applyAlignment="1">
      <alignment horizontal="center" vertical="center" wrapText="1"/>
      <protection/>
    </xf>
    <xf numFmtId="3" fontId="4" fillId="0" borderId="30" xfId="179" applyNumberFormat="1" applyFont="1" applyFill="1" applyBorder="1" applyAlignment="1">
      <alignment horizontal="center" vertical="center" wrapText="1"/>
      <protection/>
    </xf>
    <xf numFmtId="3" fontId="4" fillId="0" borderId="27" xfId="179" applyNumberFormat="1" applyFont="1" applyFill="1" applyBorder="1" applyAlignment="1" applyProtection="1">
      <alignment horizontal="center" vertical="center" wrapText="1"/>
      <protection/>
    </xf>
    <xf numFmtId="0" fontId="4" fillId="0" borderId="24" xfId="179" applyFont="1" applyFill="1" applyBorder="1" applyAlignment="1" applyProtection="1">
      <alignment horizontal="center" vertical="center" wrapText="1"/>
      <protection/>
    </xf>
    <xf numFmtId="0" fontId="4" fillId="0" borderId="30" xfId="179" applyFont="1" applyFill="1" applyBorder="1" applyAlignment="1" applyProtection="1">
      <alignment horizontal="center" vertical="center" wrapText="1"/>
      <protection/>
    </xf>
    <xf numFmtId="0" fontId="4" fillId="0" borderId="33" xfId="179" applyNumberFormat="1" applyFont="1" applyFill="1" applyBorder="1" applyAlignment="1" applyProtection="1">
      <alignment horizontal="center" vertical="center" wrapText="1"/>
      <protection/>
    </xf>
    <xf numFmtId="0" fontId="4" fillId="0" borderId="13" xfId="179" applyNumberFormat="1" applyFont="1" applyFill="1" applyBorder="1" applyAlignment="1" applyProtection="1">
      <alignment horizontal="center" vertical="center" wrapText="1"/>
      <protection/>
    </xf>
    <xf numFmtId="0" fontId="53" fillId="0" borderId="21" xfId="179" applyFont="1" applyFill="1" applyBorder="1" applyAlignment="1" applyProtection="1">
      <alignment horizontal="center" vertical="center"/>
      <protection/>
    </xf>
    <xf numFmtId="0" fontId="53" fillId="0" borderId="27" xfId="179" applyFont="1" applyFill="1" applyBorder="1" applyAlignment="1" applyProtection="1">
      <alignment horizontal="center" vertical="center"/>
      <protection/>
    </xf>
    <xf numFmtId="0" fontId="2" fillId="0" borderId="0" xfId="179" applyFont="1" applyFill="1" applyAlignment="1">
      <alignment horizontal="center"/>
      <protection/>
    </xf>
    <xf numFmtId="0" fontId="2" fillId="0" borderId="0" xfId="179" applyFont="1" applyFill="1" applyAlignment="1">
      <alignment horizontal="center" vertical="center"/>
      <protection/>
    </xf>
    <xf numFmtId="0" fontId="17" fillId="0" borderId="29" xfId="179" applyFont="1" applyFill="1" applyBorder="1" applyAlignment="1">
      <alignment horizontal="center"/>
      <protection/>
    </xf>
    <xf numFmtId="49" fontId="13" fillId="0" borderId="0" xfId="0" applyNumberFormat="1" applyFont="1" applyAlignment="1">
      <alignment horizontal="center"/>
    </xf>
    <xf numFmtId="0" fontId="4" fillId="50" borderId="0" xfId="0" applyFont="1" applyFill="1" applyBorder="1" applyAlignment="1">
      <alignment horizontal="center"/>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1" xfId="0" applyNumberFormat="1" applyFont="1" applyBorder="1" applyAlignment="1">
      <alignment horizontal="center"/>
    </xf>
    <xf numFmtId="49" fontId="4" fillId="0" borderId="27" xfId="0" applyNumberFormat="1" applyFont="1" applyBorder="1" applyAlignment="1">
      <alignment horizontal="center"/>
    </xf>
    <xf numFmtId="49" fontId="5" fillId="50" borderId="21" xfId="0" applyNumberFormat="1" applyFont="1" applyFill="1" applyBorder="1" applyAlignment="1">
      <alignment horizontal="center"/>
    </xf>
    <xf numFmtId="49" fontId="5" fillId="50" borderId="27" xfId="0" applyNumberFormat="1" applyFont="1" applyFill="1" applyBorder="1" applyAlignment="1">
      <alignment horizont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0" xfId="0" applyNumberFormat="1" applyFont="1" applyAlignment="1">
      <alignment horizontal="center"/>
    </xf>
    <xf numFmtId="0" fontId="0" fillId="50" borderId="0" xfId="0" applyFont="1" applyFill="1" applyBorder="1" applyAlignment="1">
      <alignment horizontal="center"/>
    </xf>
    <xf numFmtId="0" fontId="4" fillId="0" borderId="13" xfId="0" applyFont="1" applyBorder="1" applyAlignment="1">
      <alignment horizontal="center" vertical="center" wrapText="1"/>
    </xf>
    <xf numFmtId="0" fontId="5" fillId="0" borderId="21" xfId="0" applyFont="1" applyBorder="1" applyAlignment="1">
      <alignment horizontal="center" wrapText="1"/>
    </xf>
    <xf numFmtId="0" fontId="5" fillId="0" borderId="27" xfId="0" applyFont="1" applyBorder="1" applyAlignment="1">
      <alignment horizontal="center" wrapText="1"/>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NumberFormat="1" applyFont="1" applyBorder="1" applyAlignment="1">
      <alignment horizontal="center"/>
    </xf>
    <xf numFmtId="0" fontId="2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xf>
    <xf numFmtId="0" fontId="0" fillId="0" borderId="0" xfId="0" applyNumberFormat="1" applyFont="1" applyAlignment="1">
      <alignment horizontal="left"/>
    </xf>
    <xf numFmtId="0" fontId="12" fillId="0" borderId="0" xfId="0" applyFont="1" applyAlignment="1">
      <alignment horizontal="center"/>
    </xf>
    <xf numFmtId="3" fontId="3" fillId="50" borderId="0" xfId="0" applyNumberFormat="1" applyFont="1" applyFill="1" applyBorder="1" applyAlignment="1">
      <alignment horizontal="left"/>
    </xf>
    <xf numFmtId="0" fontId="0" fillId="0" borderId="0" xfId="0" applyFont="1" applyAlignment="1">
      <alignment horizontal="left"/>
    </xf>
    <xf numFmtId="0" fontId="12" fillId="0" borderId="0" xfId="0" applyFont="1" applyAlignment="1">
      <alignment horizontal="center" wrapText="1"/>
    </xf>
    <xf numFmtId="49" fontId="4" fillId="0" borderId="31"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3" fillId="0" borderId="25" xfId="0" applyFont="1" applyBorder="1" applyAlignment="1">
      <alignment horizontal="left"/>
    </xf>
    <xf numFmtId="0" fontId="3" fillId="0" borderId="0" xfId="0" applyFont="1" applyBorder="1" applyAlignment="1">
      <alignment horizontal="left"/>
    </xf>
    <xf numFmtId="0" fontId="13"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12" fillId="0" borderId="0" xfId="0" applyNumberFormat="1" applyFont="1" applyBorder="1" applyAlignment="1">
      <alignment horizontal="center" wrapText="1"/>
    </xf>
    <xf numFmtId="49" fontId="12" fillId="0" borderId="0" xfId="0" applyNumberFormat="1" applyFont="1" applyBorder="1" applyAlignment="1">
      <alignment horizontal="center"/>
    </xf>
    <xf numFmtId="49" fontId="5" fillId="0" borderId="21" xfId="0" applyNumberFormat="1" applyFont="1" applyBorder="1" applyAlignment="1">
      <alignment horizontal="center" wrapText="1"/>
    </xf>
    <xf numFmtId="49" fontId="5" fillId="0" borderId="27" xfId="0" applyNumberFormat="1" applyFont="1" applyBorder="1" applyAlignment="1">
      <alignment horizontal="center" wrapText="1"/>
    </xf>
    <xf numFmtId="49" fontId="4" fillId="0" borderId="2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12"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4" fillId="0" borderId="3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0" fillId="0" borderId="0" xfId="0" applyNumberFormat="1" applyFont="1" applyFill="1" applyBorder="1" applyAlignment="1">
      <alignment horizontal="center" wrapText="1"/>
    </xf>
    <xf numFmtId="49" fontId="6" fillId="0" borderId="21"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3" fillId="0" borderId="30"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1" fillId="0" borderId="0" xfId="0" applyNumberFormat="1" applyFont="1" applyFill="1" applyAlignment="1">
      <alignment horizontal="left" wrapText="1"/>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6" fillId="0" borderId="21" xfId="0" applyNumberFormat="1" applyFont="1" applyFill="1" applyBorder="1" applyAlignment="1">
      <alignment horizontal="center"/>
    </xf>
    <xf numFmtId="49" fontId="6" fillId="0" borderId="27"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13" fillId="0" borderId="29" xfId="0" applyNumberFormat="1" applyFont="1" applyFill="1" applyBorder="1" applyAlignment="1">
      <alignment horizontal="center"/>
    </xf>
    <xf numFmtId="49" fontId="12" fillId="0" borderId="0" xfId="0" applyNumberFormat="1" applyFont="1" applyFill="1" applyBorder="1" applyAlignment="1">
      <alignment horizontal="center"/>
    </xf>
    <xf numFmtId="49" fontId="17" fillId="0" borderId="0" xfId="0" applyNumberFormat="1" applyFont="1" applyFill="1" applyAlignment="1">
      <alignment horizontal="center"/>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distributed" wrapText="1"/>
    </xf>
    <xf numFmtId="0" fontId="3" fillId="0" borderId="27" xfId="0" applyFont="1" applyFill="1" applyBorder="1" applyAlignment="1">
      <alignment horizontal="center" vertical="distributed"/>
    </xf>
    <xf numFmtId="49" fontId="6" fillId="0" borderId="6" xfId="0" applyNumberFormat="1" applyFont="1" applyFill="1" applyBorder="1" applyAlignment="1">
      <alignment horizontal="center" vertical="center" wrapText="1"/>
    </xf>
  </cellXfs>
  <cellStyles count="215">
    <cellStyle name="Normal" xfId="0"/>
    <cellStyle name="?_x001D_??%U©÷u&amp;H©÷9_x0008_? s&#10;_x0007__x0001__x0001_" xfId="15"/>
    <cellStyle name="??_?? -NIML2" xfId="16"/>
    <cellStyle name="??A? [0]_ÿÿÿÿÿÿ_1_¢¬???¢â? " xfId="17"/>
    <cellStyle name="??A?_ÿÿÿÿÿÿ_1_¢¬???¢â? " xfId="18"/>
    <cellStyle name="?¡±¢¥?_?¨ù??¢´¢¥_¢¬???¢â? " xfId="19"/>
    <cellStyle name="?ðÇ%U?&amp;H?_x0008_?s&#10;_x0007__x0001__x0001_" xfId="20"/>
    <cellStyle name="20% - Accent1" xfId="21"/>
    <cellStyle name="20% - Accent1 2" xfId="22"/>
    <cellStyle name="20% - Accent1 3" xfId="23"/>
    <cellStyle name="20% - Accent2" xfId="24"/>
    <cellStyle name="20% - Accent2 2" xfId="25"/>
    <cellStyle name="20% - Accent2 3" xfId="26"/>
    <cellStyle name="20% - Accent3" xfId="27"/>
    <cellStyle name="20% - Accent3 2" xfId="28"/>
    <cellStyle name="20% - Accent3 3" xfId="29"/>
    <cellStyle name="20% - Accent4" xfId="30"/>
    <cellStyle name="20% - Accent4 2" xfId="31"/>
    <cellStyle name="20% - Accent4 3" xfId="32"/>
    <cellStyle name="20% - Accent5" xfId="33"/>
    <cellStyle name="20% - Accent5 2" xfId="34"/>
    <cellStyle name="20% - Accent5 3" xfId="35"/>
    <cellStyle name="20% - Accent6" xfId="36"/>
    <cellStyle name="20% - Accent6 2" xfId="37"/>
    <cellStyle name="20% - Accent6 3"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60% - Accent1" xfId="57"/>
    <cellStyle name="60% - Accent1 2" xfId="58"/>
    <cellStyle name="60% - Accent1 3" xfId="59"/>
    <cellStyle name="60% - Accent2" xfId="60"/>
    <cellStyle name="60% - Accent2 2" xfId="61"/>
    <cellStyle name="60% - Accent2 3" xfId="62"/>
    <cellStyle name="60% - Accent3" xfId="63"/>
    <cellStyle name="60% - Accent3 2" xfId="64"/>
    <cellStyle name="60% - Accent3 3" xfId="65"/>
    <cellStyle name="60% - Accent4" xfId="66"/>
    <cellStyle name="60% - Accent4 2" xfId="67"/>
    <cellStyle name="60% - Accent4 3" xfId="68"/>
    <cellStyle name="60% - Accent5" xfId="69"/>
    <cellStyle name="60% - Accent5 2" xfId="70"/>
    <cellStyle name="60% - Accent5 3" xfId="71"/>
    <cellStyle name="60% - Accent6" xfId="72"/>
    <cellStyle name="60% - Accent6 2" xfId="73"/>
    <cellStyle name="60% - Accent6 3" xfId="74"/>
    <cellStyle name="Accent1" xfId="75"/>
    <cellStyle name="Accent1 2" xfId="76"/>
    <cellStyle name="Accent1 3" xfId="77"/>
    <cellStyle name="Accent2" xfId="78"/>
    <cellStyle name="Accent2 2" xfId="79"/>
    <cellStyle name="Accent2 3" xfId="80"/>
    <cellStyle name="Accent3" xfId="81"/>
    <cellStyle name="Accent3 2" xfId="82"/>
    <cellStyle name="Accent3 3" xfId="83"/>
    <cellStyle name="Accent4" xfId="84"/>
    <cellStyle name="Accent4 2" xfId="85"/>
    <cellStyle name="Accent4 3" xfId="86"/>
    <cellStyle name="Accent5" xfId="87"/>
    <cellStyle name="Accent5 2" xfId="88"/>
    <cellStyle name="Accent5 3" xfId="89"/>
    <cellStyle name="Accent6" xfId="90"/>
    <cellStyle name="Accent6 2" xfId="91"/>
    <cellStyle name="Accent6 3" xfId="92"/>
    <cellStyle name="AeE­ [0]_INQUIRY ¿μ¾÷AßAø " xfId="93"/>
    <cellStyle name="AeE­_INQUIRY ¿µ¾÷AßAø " xfId="94"/>
    <cellStyle name="ÄÞ¸¶ [0]_1" xfId="95"/>
    <cellStyle name="AÞ¸¶ [0]_INQUIRY ¿?¾÷AßAø " xfId="96"/>
    <cellStyle name="ÄÞ¸¶_1" xfId="97"/>
    <cellStyle name="AÞ¸¶_INQUIRY ¿?¾÷AßAø " xfId="98"/>
    <cellStyle name="Bad" xfId="99"/>
    <cellStyle name="Bad 2" xfId="100"/>
    <cellStyle name="Bad 3" xfId="101"/>
    <cellStyle name="C?AØ_¿?¾÷CoE² " xfId="102"/>
    <cellStyle name="C￥AØ_¿μ¾÷CoE² " xfId="103"/>
    <cellStyle name="Ç¥ÁØ_ÿÿÿÿÿÿ_4_ÃÑÇÕ°è " xfId="104"/>
    <cellStyle name="Calculation" xfId="105"/>
    <cellStyle name="Calculation 2" xfId="106"/>
    <cellStyle name="Calculation 3" xfId="107"/>
    <cellStyle name="category" xfId="108"/>
    <cellStyle name="Check Cell" xfId="109"/>
    <cellStyle name="Check Cell 2" xfId="110"/>
    <cellStyle name="Check Cell 3" xfId="111"/>
    <cellStyle name="Comma" xfId="112"/>
    <cellStyle name="Comma [0]" xfId="113"/>
    <cellStyle name="Comma 10" xfId="114"/>
    <cellStyle name="Comma 11" xfId="115"/>
    <cellStyle name="Comma 12" xfId="116"/>
    <cellStyle name="Comma 13" xfId="117"/>
    <cellStyle name="Comma 14" xfId="118"/>
    <cellStyle name="Comma 15" xfId="119"/>
    <cellStyle name="Comma 16" xfId="120"/>
    <cellStyle name="Comma 2" xfId="121"/>
    <cellStyle name="Comma 2 2" xfId="122"/>
    <cellStyle name="Comma 2 2 2" xfId="123"/>
    <cellStyle name="Comma 2 3" xfId="124"/>
    <cellStyle name="Comma 2 4" xfId="125"/>
    <cellStyle name="Comma 2 5" xfId="126"/>
    <cellStyle name="Comma 2 6" xfId="127"/>
    <cellStyle name="Comma 3" xfId="128"/>
    <cellStyle name="Comma 4" xfId="129"/>
    <cellStyle name="Comma 5" xfId="130"/>
    <cellStyle name="Comma 6" xfId="131"/>
    <cellStyle name="Comma 7" xfId="132"/>
    <cellStyle name="Comma 8" xfId="133"/>
    <cellStyle name="Comma 9" xfId="134"/>
    <cellStyle name="Comma0" xfId="135"/>
    <cellStyle name="Currency" xfId="136"/>
    <cellStyle name="Currency [0]" xfId="137"/>
    <cellStyle name="Currency0" xfId="138"/>
    <cellStyle name="Date" xfId="139"/>
    <cellStyle name="Explanatory Text" xfId="140"/>
    <cellStyle name="Explanatory Text 2" xfId="141"/>
    <cellStyle name="Explanatory Text 3" xfId="142"/>
    <cellStyle name="Fixed" xfId="143"/>
    <cellStyle name="Followed Hyperlink" xfId="144"/>
    <cellStyle name="Good" xfId="145"/>
    <cellStyle name="Good 2" xfId="146"/>
    <cellStyle name="Good 3" xfId="147"/>
    <cellStyle name="Grey" xfId="148"/>
    <cellStyle name="Group" xfId="149"/>
    <cellStyle name="HEADER" xfId="150"/>
    <cellStyle name="Header1" xfId="151"/>
    <cellStyle name="Header2" xfId="152"/>
    <cellStyle name="Heading 1" xfId="153"/>
    <cellStyle name="Heading 1 2" xfId="154"/>
    <cellStyle name="Heading 1 3" xfId="155"/>
    <cellStyle name="Heading 2" xfId="156"/>
    <cellStyle name="Heading 2 2" xfId="157"/>
    <cellStyle name="Heading 2 3" xfId="158"/>
    <cellStyle name="Heading 3" xfId="159"/>
    <cellStyle name="Heading 3 2" xfId="160"/>
    <cellStyle name="Heading 3 3" xfId="161"/>
    <cellStyle name="Heading 4" xfId="162"/>
    <cellStyle name="Heading 4 2" xfId="163"/>
    <cellStyle name="Heading 4 3" xfId="164"/>
    <cellStyle name="Hyperlink" xfId="165"/>
    <cellStyle name="Input" xfId="166"/>
    <cellStyle name="Input [yellow]" xfId="167"/>
    <cellStyle name="Input 2" xfId="168"/>
    <cellStyle name="Input 3" xfId="169"/>
    <cellStyle name="Linked Cell" xfId="170"/>
    <cellStyle name="Linked Cell 2" xfId="171"/>
    <cellStyle name="Linked Cell 3" xfId="172"/>
    <cellStyle name="Model" xfId="173"/>
    <cellStyle name="Neutral" xfId="174"/>
    <cellStyle name="Neutral 2" xfId="175"/>
    <cellStyle name="Neutral 3" xfId="176"/>
    <cellStyle name="Normal - Style1" xfId="177"/>
    <cellStyle name="Normal 2" xfId="178"/>
    <cellStyle name="Normal 2 2" xfId="179"/>
    <cellStyle name="Normal 3" xfId="180"/>
    <cellStyle name="Normal 4" xfId="181"/>
    <cellStyle name="Normal 5" xfId="182"/>
    <cellStyle name="Note" xfId="183"/>
    <cellStyle name="Note 2" xfId="184"/>
    <cellStyle name="Note 3" xfId="185"/>
    <cellStyle name="NWM" xfId="186"/>
    <cellStyle name="Output" xfId="187"/>
    <cellStyle name="Output 2" xfId="188"/>
    <cellStyle name="Output 3" xfId="189"/>
    <cellStyle name="Percent" xfId="190"/>
    <cellStyle name="Percent [2]" xfId="191"/>
    <cellStyle name="Percent 2" xfId="192"/>
    <cellStyle name="Percent 2 2" xfId="193"/>
    <cellStyle name="Percent 3" xfId="194"/>
    <cellStyle name="Percent 3 2" xfId="195"/>
    <cellStyle name="Percent 4" xfId="196"/>
    <cellStyle name="Style Date" xfId="197"/>
    <cellStyle name="subhead" xfId="198"/>
    <cellStyle name="T" xfId="199"/>
    <cellStyle name="th" xfId="200"/>
    <cellStyle name="Title" xfId="201"/>
    <cellStyle name="Title 2" xfId="202"/>
    <cellStyle name="Title 3" xfId="203"/>
    <cellStyle name="Total" xfId="204"/>
    <cellStyle name="Total 2" xfId="205"/>
    <cellStyle name="Total 3" xfId="206"/>
    <cellStyle name="viet" xfId="207"/>
    <cellStyle name="viet2" xfId="208"/>
    <cellStyle name="Warning Text" xfId="209"/>
    <cellStyle name="Warning Text 2" xfId="210"/>
    <cellStyle name="Warning Text 3" xfId="211"/>
    <cellStyle name="똿뗦먛귟 [0.00]_PRODUCT DETAIL Q1" xfId="212"/>
    <cellStyle name="똿뗦먛귟_PRODUCT DETAIL Q1" xfId="213"/>
    <cellStyle name="믅됞 [0.00]_PRODUCT DETAIL Q1" xfId="214"/>
    <cellStyle name="믅됞_PRODUCT DETAIL Q1" xfId="215"/>
    <cellStyle name="백분율_95" xfId="216"/>
    <cellStyle name="뷭?_BOOKSHIP" xfId="217"/>
    <cellStyle name="콤마 [0]_1202" xfId="218"/>
    <cellStyle name="콤마_1202" xfId="219"/>
    <cellStyle name="통화 [0]_1202" xfId="220"/>
    <cellStyle name="통화_1202" xfId="221"/>
    <cellStyle name="표준_(정보부문)월별인원계획" xfId="222"/>
    <cellStyle name="一般_Book1" xfId="223"/>
    <cellStyle name="千分位[0]_Book1" xfId="224"/>
    <cellStyle name="千分位_Book1" xfId="225"/>
    <cellStyle name="貨幣 [0]_Book1" xfId="226"/>
    <cellStyle name="貨幣[0]_MATL COST ANALYSIS" xfId="227"/>
    <cellStyle name="貨幣_Book1" xfId="228"/>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57175"/>
    <xdr:sp>
      <xdr:nvSpPr>
        <xdr:cNvPr id="1" name="Text Box 1"/>
        <xdr:cNvSpPr txBox="1">
          <a:spLocks noChangeArrowheads="1"/>
        </xdr:cNvSpPr>
      </xdr:nvSpPr>
      <xdr:spPr>
        <a:xfrm>
          <a:off x="1057275" y="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57175"/>
    <xdr:sp>
      <xdr:nvSpPr>
        <xdr:cNvPr id="2" name="Text Box 1"/>
        <xdr:cNvSpPr txBox="1">
          <a:spLocks noChangeArrowheads="1"/>
        </xdr:cNvSpPr>
      </xdr:nvSpPr>
      <xdr:spPr>
        <a:xfrm>
          <a:off x="1057275" y="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85725" cy="247650"/>
    <xdr:sp>
      <xdr:nvSpPr>
        <xdr:cNvPr id="1" name="Text Box 1"/>
        <xdr:cNvSpPr txBox="1">
          <a:spLocks noChangeArrowheads="1"/>
        </xdr:cNvSpPr>
      </xdr:nvSpPr>
      <xdr:spPr>
        <a:xfrm>
          <a:off x="895350"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0</xdr:row>
      <xdr:rowOff>0</xdr:rowOff>
    </xdr:from>
    <xdr:ext cx="85725" cy="247650"/>
    <xdr:sp>
      <xdr:nvSpPr>
        <xdr:cNvPr id="2" name="Text Box 1"/>
        <xdr:cNvSpPr txBox="1">
          <a:spLocks noChangeArrowheads="1"/>
        </xdr:cNvSpPr>
      </xdr:nvSpPr>
      <xdr:spPr>
        <a:xfrm>
          <a:off x="895350" y="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7"/>
  <sheetViews>
    <sheetView zoomScalePageLayoutView="0" workbookViewId="0" topLeftCell="A1">
      <selection activeCell="B4" sqref="B4:H4"/>
    </sheetView>
  </sheetViews>
  <sheetFormatPr defaultColWidth="9.00390625" defaultRowHeight="15.75"/>
  <cols>
    <col min="1" max="1" width="24.125" style="0" customWidth="1"/>
  </cols>
  <sheetData>
    <row r="2" spans="1:8" ht="42.75" customHeight="1">
      <c r="A2" s="198" t="s">
        <v>330</v>
      </c>
      <c r="B2" s="198"/>
      <c r="C2" s="198"/>
      <c r="D2" s="198"/>
      <c r="E2" s="198"/>
      <c r="F2" s="198"/>
      <c r="G2" s="198"/>
      <c r="H2" s="198"/>
    </row>
    <row r="3" spans="1:8" ht="22.5" customHeight="1">
      <c r="A3" t="s">
        <v>331</v>
      </c>
      <c r="B3" s="199" t="s">
        <v>362</v>
      </c>
      <c r="C3" s="199"/>
      <c r="D3" s="199"/>
      <c r="E3" s="199"/>
      <c r="F3" s="199"/>
      <c r="G3" s="199"/>
      <c r="H3" s="199"/>
    </row>
    <row r="4" spans="1:8" ht="40.5" customHeight="1">
      <c r="A4" t="s">
        <v>332</v>
      </c>
      <c r="B4" s="200" t="s">
        <v>346</v>
      </c>
      <c r="C4" s="200"/>
      <c r="D4" s="200"/>
      <c r="E4" s="200"/>
      <c r="F4" s="200"/>
      <c r="G4" s="200"/>
      <c r="H4" s="200"/>
    </row>
    <row r="5" spans="2:8" ht="15.75">
      <c r="B5" s="197"/>
      <c r="C5" s="197"/>
      <c r="D5" s="197"/>
      <c r="E5" s="197"/>
      <c r="F5" s="197"/>
      <c r="G5" s="197"/>
      <c r="H5" s="197"/>
    </row>
    <row r="6" spans="2:8" ht="15.75">
      <c r="B6" s="197"/>
      <c r="C6" s="197"/>
      <c r="D6" s="197"/>
      <c r="E6" s="197"/>
      <c r="F6" s="197"/>
      <c r="G6" s="197"/>
      <c r="H6" s="197"/>
    </row>
    <row r="7" spans="2:8" ht="15.75">
      <c r="B7" s="197"/>
      <c r="C7" s="197"/>
      <c r="D7" s="197"/>
      <c r="E7" s="197"/>
      <c r="F7" s="197"/>
      <c r="G7" s="197"/>
      <c r="H7" s="197"/>
    </row>
  </sheetData>
  <sheetProtection/>
  <mergeCells count="6">
    <mergeCell ref="B5:H5"/>
    <mergeCell ref="B6:H6"/>
    <mergeCell ref="B7:H7"/>
    <mergeCell ref="A2:H2"/>
    <mergeCell ref="B3:H3"/>
    <mergeCell ref="B4:H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S81"/>
  <sheetViews>
    <sheetView tabSelected="1" view="pageBreakPreview" zoomScaleSheetLayoutView="100" workbookViewId="0" topLeftCell="A1">
      <selection activeCell="A3" sqref="A3:S3"/>
    </sheetView>
  </sheetViews>
  <sheetFormatPr defaultColWidth="9.00390625" defaultRowHeight="15.75"/>
  <cols>
    <col min="1" max="1" width="2.50390625" style="152" customWidth="1"/>
    <col min="2" max="2" width="11.375" style="152" customWidth="1"/>
    <col min="3" max="3" width="7.00390625" style="152" customWidth="1"/>
    <col min="4" max="4" width="7.125" style="152" customWidth="1"/>
    <col min="5" max="5" width="6.125" style="152" customWidth="1"/>
    <col min="6" max="6" width="6.375" style="152" customWidth="1"/>
    <col min="7" max="7" width="7.75390625" style="152" customWidth="1"/>
    <col min="8" max="8" width="6.75390625" style="152" customWidth="1"/>
    <col min="9" max="9" width="6.125" style="152" customWidth="1"/>
    <col min="10" max="10" width="6.375" style="152" customWidth="1"/>
    <col min="11" max="11" width="7.00390625" style="152" customWidth="1"/>
    <col min="12" max="12" width="7.75390625" style="152" customWidth="1"/>
    <col min="13" max="13" width="7.00390625" style="152" customWidth="1"/>
    <col min="14" max="14" width="8.00390625" style="152" customWidth="1"/>
    <col min="15" max="15" width="7.375" style="152" customWidth="1"/>
    <col min="16" max="16" width="7.125" style="152" customWidth="1"/>
    <col min="17" max="17" width="7.75390625" style="152" customWidth="1"/>
    <col min="18" max="18" width="6.375" style="152" customWidth="1"/>
    <col min="19" max="19" width="6.00390625" style="152" customWidth="1"/>
    <col min="20" max="16384" width="9.00390625" style="152" customWidth="1"/>
  </cols>
  <sheetData>
    <row r="1" spans="1:19" ht="41.25" customHeight="1">
      <c r="A1" s="215" t="s">
        <v>360</v>
      </c>
      <c r="B1" s="215"/>
      <c r="C1" s="215"/>
      <c r="D1" s="215"/>
      <c r="E1" s="215"/>
      <c r="F1" s="215"/>
      <c r="G1" s="215"/>
      <c r="H1" s="215"/>
      <c r="I1" s="215"/>
      <c r="J1" s="215"/>
      <c r="K1" s="215"/>
      <c r="L1" s="215"/>
      <c r="M1" s="215"/>
      <c r="N1" s="215"/>
      <c r="O1" s="215"/>
      <c r="P1" s="215"/>
      <c r="Q1" s="215"/>
      <c r="R1" s="215"/>
      <c r="S1" s="215"/>
    </row>
    <row r="2" spans="1:19" ht="5.25" customHeight="1" hidden="1">
      <c r="A2" s="216"/>
      <c r="B2" s="217"/>
      <c r="C2" s="217"/>
      <c r="D2" s="217"/>
      <c r="E2" s="217"/>
      <c r="F2" s="217"/>
      <c r="G2" s="217"/>
      <c r="H2" s="217"/>
      <c r="I2" s="217"/>
      <c r="J2" s="217"/>
      <c r="K2" s="217"/>
      <c r="L2" s="217"/>
      <c r="M2" s="217"/>
      <c r="N2" s="217"/>
      <c r="O2" s="217"/>
      <c r="P2" s="217"/>
      <c r="Q2" s="217"/>
      <c r="R2" s="217"/>
      <c r="S2" s="217"/>
    </row>
    <row r="3" spans="1:19" ht="21.75" customHeight="1">
      <c r="A3" s="218" t="s">
        <v>363</v>
      </c>
      <c r="B3" s="218"/>
      <c r="C3" s="218"/>
      <c r="D3" s="218"/>
      <c r="E3" s="218"/>
      <c r="F3" s="218"/>
      <c r="G3" s="218"/>
      <c r="H3" s="218"/>
      <c r="I3" s="218"/>
      <c r="J3" s="218"/>
      <c r="K3" s="218"/>
      <c r="L3" s="218"/>
      <c r="M3" s="218"/>
      <c r="N3" s="218"/>
      <c r="O3" s="218"/>
      <c r="P3" s="218"/>
      <c r="Q3" s="218"/>
      <c r="R3" s="218"/>
      <c r="S3" s="218"/>
    </row>
    <row r="4" spans="1:19" ht="15.75" customHeight="1">
      <c r="A4" s="160"/>
      <c r="B4" s="160"/>
      <c r="C4" s="160"/>
      <c r="D4" s="160"/>
      <c r="E4" s="160"/>
      <c r="F4" s="160"/>
      <c r="G4" s="160"/>
      <c r="H4" s="160"/>
      <c r="I4" s="160"/>
      <c r="J4" s="160"/>
      <c r="K4" s="160"/>
      <c r="L4" s="160"/>
      <c r="M4" s="160"/>
      <c r="N4" s="160"/>
      <c r="O4" s="160"/>
      <c r="P4" s="205" t="s">
        <v>259</v>
      </c>
      <c r="Q4" s="205"/>
      <c r="R4" s="205"/>
      <c r="S4" s="205"/>
    </row>
    <row r="5" spans="1:19" ht="15" customHeight="1">
      <c r="A5" s="206" t="s">
        <v>56</v>
      </c>
      <c r="B5" s="206" t="s">
        <v>30</v>
      </c>
      <c r="C5" s="207" t="s">
        <v>260</v>
      </c>
      <c r="D5" s="207"/>
      <c r="E5" s="207"/>
      <c r="F5" s="208" t="s">
        <v>334</v>
      </c>
      <c r="G5" s="207" t="s">
        <v>340</v>
      </c>
      <c r="H5" s="212" t="s">
        <v>278</v>
      </c>
      <c r="I5" s="212"/>
      <c r="J5" s="212"/>
      <c r="K5" s="212"/>
      <c r="L5" s="212"/>
      <c r="M5" s="212"/>
      <c r="N5" s="212"/>
      <c r="O5" s="212"/>
      <c r="P5" s="212"/>
      <c r="Q5" s="212"/>
      <c r="R5" s="211" t="s">
        <v>341</v>
      </c>
      <c r="S5" s="207" t="s">
        <v>342</v>
      </c>
    </row>
    <row r="6" spans="1:19" ht="19.5" customHeight="1">
      <c r="A6" s="206"/>
      <c r="B6" s="206"/>
      <c r="C6" s="207" t="s">
        <v>15</v>
      </c>
      <c r="D6" s="207" t="s">
        <v>6</v>
      </c>
      <c r="E6" s="207"/>
      <c r="F6" s="209"/>
      <c r="G6" s="207"/>
      <c r="H6" s="207" t="s">
        <v>278</v>
      </c>
      <c r="I6" s="212" t="s">
        <v>343</v>
      </c>
      <c r="J6" s="212"/>
      <c r="K6" s="212"/>
      <c r="L6" s="212"/>
      <c r="M6" s="212"/>
      <c r="N6" s="212"/>
      <c r="O6" s="212"/>
      <c r="P6" s="212"/>
      <c r="Q6" s="207" t="s">
        <v>329</v>
      </c>
      <c r="R6" s="211"/>
      <c r="S6" s="207"/>
    </row>
    <row r="7" spans="1:19" ht="15" customHeight="1">
      <c r="A7" s="206"/>
      <c r="B7" s="206"/>
      <c r="C7" s="207"/>
      <c r="D7" s="207" t="s">
        <v>333</v>
      </c>
      <c r="E7" s="207" t="s">
        <v>303</v>
      </c>
      <c r="F7" s="209"/>
      <c r="G7" s="207"/>
      <c r="H7" s="207"/>
      <c r="I7" s="208" t="s">
        <v>103</v>
      </c>
      <c r="J7" s="219" t="s">
        <v>6</v>
      </c>
      <c r="K7" s="220"/>
      <c r="L7" s="220"/>
      <c r="M7" s="220"/>
      <c r="N7" s="220"/>
      <c r="O7" s="220"/>
      <c r="P7" s="220"/>
      <c r="Q7" s="207"/>
      <c r="R7" s="211"/>
      <c r="S7" s="207"/>
    </row>
    <row r="8" spans="1:19" ht="12.75" customHeight="1">
      <c r="A8" s="206"/>
      <c r="B8" s="206"/>
      <c r="C8" s="207"/>
      <c r="D8" s="207"/>
      <c r="E8" s="207"/>
      <c r="F8" s="209"/>
      <c r="G8" s="207"/>
      <c r="H8" s="207"/>
      <c r="I8" s="209"/>
      <c r="J8" s="212" t="s">
        <v>312</v>
      </c>
      <c r="K8" s="207" t="s">
        <v>335</v>
      </c>
      <c r="L8" s="207" t="s">
        <v>344</v>
      </c>
      <c r="M8" s="207" t="s">
        <v>351</v>
      </c>
      <c r="N8" s="207" t="s">
        <v>352</v>
      </c>
      <c r="O8" s="207" t="s">
        <v>345</v>
      </c>
      <c r="P8" s="212" t="s">
        <v>353</v>
      </c>
      <c r="Q8" s="207"/>
      <c r="R8" s="211"/>
      <c r="S8" s="207"/>
    </row>
    <row r="9" spans="1:19" ht="48" customHeight="1">
      <c r="A9" s="206"/>
      <c r="B9" s="206"/>
      <c r="C9" s="207"/>
      <c r="D9" s="207"/>
      <c r="E9" s="207"/>
      <c r="F9" s="210"/>
      <c r="G9" s="207"/>
      <c r="H9" s="207"/>
      <c r="I9" s="210"/>
      <c r="J9" s="212"/>
      <c r="K9" s="207"/>
      <c r="L9" s="207"/>
      <c r="M9" s="207"/>
      <c r="N9" s="207"/>
      <c r="O9" s="207"/>
      <c r="P9" s="212"/>
      <c r="Q9" s="207"/>
      <c r="R9" s="211"/>
      <c r="S9" s="207"/>
    </row>
    <row r="10" spans="1:19" ht="13.5" customHeight="1">
      <c r="A10" s="213" t="s">
        <v>5</v>
      </c>
      <c r="B10" s="214"/>
      <c r="C10" s="132" t="s">
        <v>22</v>
      </c>
      <c r="D10" s="161">
        <v>2</v>
      </c>
      <c r="E10" s="132" t="s">
        <v>24</v>
      </c>
      <c r="F10" s="132" t="s">
        <v>31</v>
      </c>
      <c r="G10" s="132" t="s">
        <v>32</v>
      </c>
      <c r="H10" s="132" t="s">
        <v>33</v>
      </c>
      <c r="I10" s="184">
        <v>7</v>
      </c>
      <c r="J10" s="132" t="s">
        <v>35</v>
      </c>
      <c r="K10" s="132" t="s">
        <v>36</v>
      </c>
      <c r="L10" s="184">
        <v>10</v>
      </c>
      <c r="M10" s="132" t="s">
        <v>51</v>
      </c>
      <c r="N10" s="132" t="s">
        <v>52</v>
      </c>
      <c r="O10" s="184">
        <v>13</v>
      </c>
      <c r="P10" s="132" t="s">
        <v>54</v>
      </c>
      <c r="Q10" s="184">
        <v>15</v>
      </c>
      <c r="R10" s="132" t="s">
        <v>58</v>
      </c>
      <c r="S10" s="132" t="s">
        <v>59</v>
      </c>
    </row>
    <row r="11" spans="1:19" ht="16.5" customHeight="1">
      <c r="A11" s="174"/>
      <c r="B11" s="192" t="s">
        <v>327</v>
      </c>
      <c r="C11" s="185">
        <v>836054</v>
      </c>
      <c r="D11" s="185">
        <v>257427</v>
      </c>
      <c r="E11" s="185">
        <v>578627</v>
      </c>
      <c r="F11" s="185">
        <v>15232</v>
      </c>
      <c r="G11" s="185">
        <v>516</v>
      </c>
      <c r="H11" s="185">
        <v>821216</v>
      </c>
      <c r="I11" s="185">
        <v>675429</v>
      </c>
      <c r="J11" s="185">
        <v>513052</v>
      </c>
      <c r="K11" s="185">
        <v>17376</v>
      </c>
      <c r="L11" s="185">
        <v>135563</v>
      </c>
      <c r="M11" s="185">
        <v>5670</v>
      </c>
      <c r="N11" s="185">
        <v>731</v>
      </c>
      <c r="O11" s="185">
        <v>34</v>
      </c>
      <c r="P11" s="185">
        <v>3003</v>
      </c>
      <c r="Q11" s="185">
        <v>145787</v>
      </c>
      <c r="R11" s="185">
        <v>290788</v>
      </c>
      <c r="S11" s="186">
        <v>0.7853201446784192</v>
      </c>
    </row>
    <row r="12" spans="1:19" ht="16.5" customHeight="1">
      <c r="A12" s="190"/>
      <c r="B12" s="193" t="s">
        <v>328</v>
      </c>
      <c r="C12" s="196">
        <v>935</v>
      </c>
      <c r="D12" s="185">
        <v>280</v>
      </c>
      <c r="E12" s="185">
        <v>655</v>
      </c>
      <c r="F12" s="185">
        <v>22</v>
      </c>
      <c r="G12" s="185"/>
      <c r="H12" s="185">
        <v>913</v>
      </c>
      <c r="I12" s="185">
        <v>793</v>
      </c>
      <c r="J12" s="185">
        <v>639</v>
      </c>
      <c r="K12" s="185">
        <v>10</v>
      </c>
      <c r="L12" s="185">
        <v>141</v>
      </c>
      <c r="M12" s="185">
        <v>3</v>
      </c>
      <c r="N12" s="185">
        <v>0</v>
      </c>
      <c r="O12" s="185">
        <v>0</v>
      </c>
      <c r="P12" s="185">
        <v>0</v>
      </c>
      <c r="Q12" s="185">
        <v>120</v>
      </c>
      <c r="R12" s="185">
        <v>264</v>
      </c>
      <c r="S12" s="186">
        <v>0.8184110970996217</v>
      </c>
    </row>
    <row r="13" spans="1:19" ht="18" customHeight="1">
      <c r="A13" s="161"/>
      <c r="B13" s="191" t="s">
        <v>319</v>
      </c>
      <c r="C13" s="185">
        <v>835119</v>
      </c>
      <c r="D13" s="185">
        <v>257147</v>
      </c>
      <c r="E13" s="185">
        <v>577972</v>
      </c>
      <c r="F13" s="185">
        <v>15210</v>
      </c>
      <c r="G13" s="185">
        <v>516</v>
      </c>
      <c r="H13" s="185">
        <v>820303</v>
      </c>
      <c r="I13" s="185">
        <v>674636</v>
      </c>
      <c r="J13" s="185">
        <v>512413</v>
      </c>
      <c r="K13" s="185">
        <v>17366</v>
      </c>
      <c r="L13" s="185">
        <v>135422</v>
      </c>
      <c r="M13" s="185">
        <v>5667</v>
      </c>
      <c r="N13" s="185">
        <v>731</v>
      </c>
      <c r="O13" s="185">
        <v>34</v>
      </c>
      <c r="P13" s="185">
        <v>3003</v>
      </c>
      <c r="Q13" s="185">
        <v>145667</v>
      </c>
      <c r="R13" s="185">
        <v>290524</v>
      </c>
      <c r="S13" s="186">
        <v>0.7852812479618638</v>
      </c>
    </row>
    <row r="14" spans="1:19" s="155" customFormat="1" ht="19.5" customHeight="1">
      <c r="A14" s="164">
        <v>1</v>
      </c>
      <c r="B14" s="189" t="s">
        <v>220</v>
      </c>
      <c r="C14" s="185">
        <v>15932</v>
      </c>
      <c r="D14" s="185">
        <v>4561</v>
      </c>
      <c r="E14" s="185">
        <v>11371</v>
      </c>
      <c r="F14" s="185">
        <v>245</v>
      </c>
      <c r="G14" s="185">
        <v>42</v>
      </c>
      <c r="H14" s="185">
        <v>15687</v>
      </c>
      <c r="I14" s="185">
        <v>12938</v>
      </c>
      <c r="J14" s="185">
        <v>9120</v>
      </c>
      <c r="K14" s="185">
        <v>326</v>
      </c>
      <c r="L14" s="185">
        <v>3271</v>
      </c>
      <c r="M14" s="185">
        <v>168</v>
      </c>
      <c r="N14" s="185">
        <v>12</v>
      </c>
      <c r="O14" s="185">
        <v>2</v>
      </c>
      <c r="P14" s="185">
        <v>39</v>
      </c>
      <c r="Q14" s="185">
        <v>2749</v>
      </c>
      <c r="R14" s="185">
        <v>6241</v>
      </c>
      <c r="S14" s="186">
        <v>0.7300973875405782</v>
      </c>
    </row>
    <row r="15" spans="1:19" s="155" customFormat="1" ht="19.5" customHeight="1">
      <c r="A15" s="166">
        <v>2</v>
      </c>
      <c r="B15" s="189" t="s">
        <v>221</v>
      </c>
      <c r="C15" s="185">
        <v>11624</v>
      </c>
      <c r="D15" s="185">
        <v>3259</v>
      </c>
      <c r="E15" s="185">
        <v>8365</v>
      </c>
      <c r="F15" s="185">
        <v>206</v>
      </c>
      <c r="G15" s="185">
        <v>0</v>
      </c>
      <c r="H15" s="185">
        <v>11418</v>
      </c>
      <c r="I15" s="185">
        <v>10103</v>
      </c>
      <c r="J15" s="185">
        <v>7454</v>
      </c>
      <c r="K15" s="185">
        <v>130</v>
      </c>
      <c r="L15" s="185">
        <v>2459</v>
      </c>
      <c r="M15" s="185">
        <v>27</v>
      </c>
      <c r="N15" s="185">
        <v>13</v>
      </c>
      <c r="O15" s="185">
        <v>2</v>
      </c>
      <c r="P15" s="185">
        <v>18</v>
      </c>
      <c r="Q15" s="185">
        <v>1315</v>
      </c>
      <c r="R15" s="185">
        <v>3834</v>
      </c>
      <c r="S15" s="186">
        <v>0.750668118380679</v>
      </c>
    </row>
    <row r="16" spans="1:19" s="155" customFormat="1" ht="19.5" customHeight="1">
      <c r="A16" s="164">
        <v>3</v>
      </c>
      <c r="B16" s="189" t="s">
        <v>251</v>
      </c>
      <c r="C16" s="185">
        <v>12288</v>
      </c>
      <c r="D16" s="185">
        <v>4286</v>
      </c>
      <c r="E16" s="185">
        <v>8002</v>
      </c>
      <c r="F16" s="185">
        <v>249</v>
      </c>
      <c r="G16" s="185">
        <v>4</v>
      </c>
      <c r="H16" s="185">
        <v>12039</v>
      </c>
      <c r="I16" s="185">
        <v>8800</v>
      </c>
      <c r="J16" s="185">
        <v>7050</v>
      </c>
      <c r="K16" s="185">
        <v>274</v>
      </c>
      <c r="L16" s="185">
        <v>1375</v>
      </c>
      <c r="M16" s="185">
        <v>83</v>
      </c>
      <c r="N16" s="185">
        <v>6</v>
      </c>
      <c r="O16" s="185">
        <v>0</v>
      </c>
      <c r="P16" s="185">
        <v>12</v>
      </c>
      <c r="Q16" s="185">
        <v>3239</v>
      </c>
      <c r="R16" s="185">
        <v>4715</v>
      </c>
      <c r="S16" s="186">
        <v>0.8322727272727273</v>
      </c>
    </row>
    <row r="17" spans="1:19" s="155" customFormat="1" ht="19.5" customHeight="1">
      <c r="A17" s="166">
        <v>4</v>
      </c>
      <c r="B17" s="189" t="s">
        <v>252</v>
      </c>
      <c r="C17" s="185">
        <v>2332</v>
      </c>
      <c r="D17" s="185">
        <v>524</v>
      </c>
      <c r="E17" s="185">
        <v>1808</v>
      </c>
      <c r="F17" s="185">
        <v>34</v>
      </c>
      <c r="G17" s="185">
        <v>0</v>
      </c>
      <c r="H17" s="185">
        <v>2299</v>
      </c>
      <c r="I17" s="185">
        <v>1800</v>
      </c>
      <c r="J17" s="185">
        <v>1665</v>
      </c>
      <c r="K17" s="185">
        <v>76</v>
      </c>
      <c r="L17" s="185">
        <v>51</v>
      </c>
      <c r="M17" s="185">
        <v>1</v>
      </c>
      <c r="N17" s="185">
        <v>0</v>
      </c>
      <c r="O17" s="185">
        <v>0</v>
      </c>
      <c r="P17" s="185">
        <v>7</v>
      </c>
      <c r="Q17" s="185">
        <v>499</v>
      </c>
      <c r="R17" s="185">
        <v>558</v>
      </c>
      <c r="S17" s="186">
        <v>0.9672222222222222</v>
      </c>
    </row>
    <row r="18" spans="1:19" s="155" customFormat="1" ht="19.5" customHeight="1">
      <c r="A18" s="164">
        <v>5</v>
      </c>
      <c r="B18" s="189" t="s">
        <v>253</v>
      </c>
      <c r="C18" s="185">
        <v>7630</v>
      </c>
      <c r="D18" s="185">
        <v>1905</v>
      </c>
      <c r="E18" s="185">
        <v>5725</v>
      </c>
      <c r="F18" s="185">
        <v>66</v>
      </c>
      <c r="G18" s="185">
        <v>4</v>
      </c>
      <c r="H18" s="185">
        <v>7564</v>
      </c>
      <c r="I18" s="185">
        <v>6357</v>
      </c>
      <c r="J18" s="185">
        <v>5260</v>
      </c>
      <c r="K18" s="185">
        <v>86</v>
      </c>
      <c r="L18" s="185">
        <v>950</v>
      </c>
      <c r="M18" s="185">
        <v>42</v>
      </c>
      <c r="N18" s="185">
        <v>2</v>
      </c>
      <c r="O18" s="185">
        <v>1</v>
      </c>
      <c r="P18" s="185">
        <v>16</v>
      </c>
      <c r="Q18" s="185">
        <v>1207</v>
      </c>
      <c r="R18" s="185">
        <v>2218</v>
      </c>
      <c r="S18" s="186">
        <v>0.8409627182633318</v>
      </c>
    </row>
    <row r="19" spans="1:19" s="155" customFormat="1" ht="19.5" customHeight="1">
      <c r="A19" s="166">
        <v>6</v>
      </c>
      <c r="B19" s="189" t="s">
        <v>229</v>
      </c>
      <c r="C19" s="185">
        <v>18835</v>
      </c>
      <c r="D19" s="185">
        <v>4341</v>
      </c>
      <c r="E19" s="185">
        <v>14494</v>
      </c>
      <c r="F19" s="185">
        <v>231</v>
      </c>
      <c r="G19" s="185">
        <v>0</v>
      </c>
      <c r="H19" s="185">
        <v>18604</v>
      </c>
      <c r="I19" s="185">
        <v>16556</v>
      </c>
      <c r="J19" s="185">
        <v>12650</v>
      </c>
      <c r="K19" s="185">
        <v>325</v>
      </c>
      <c r="L19" s="185">
        <v>3258</v>
      </c>
      <c r="M19" s="185">
        <v>198</v>
      </c>
      <c r="N19" s="185">
        <v>16</v>
      </c>
      <c r="O19" s="185">
        <v>0</v>
      </c>
      <c r="P19" s="185">
        <v>109</v>
      </c>
      <c r="Q19" s="185">
        <v>2048</v>
      </c>
      <c r="R19" s="185">
        <v>5629</v>
      </c>
      <c r="S19" s="186">
        <v>0.7837037931867601</v>
      </c>
    </row>
    <row r="20" spans="1:19" s="155" customFormat="1" ht="19.5" customHeight="1">
      <c r="A20" s="164">
        <v>7</v>
      </c>
      <c r="B20" s="189" t="s">
        <v>218</v>
      </c>
      <c r="C20" s="185">
        <v>29255</v>
      </c>
      <c r="D20" s="185">
        <v>8150</v>
      </c>
      <c r="E20" s="185">
        <v>21105</v>
      </c>
      <c r="F20" s="185">
        <v>792</v>
      </c>
      <c r="G20" s="185">
        <v>28</v>
      </c>
      <c r="H20" s="185">
        <v>28463</v>
      </c>
      <c r="I20" s="185">
        <v>26112</v>
      </c>
      <c r="J20" s="185">
        <v>19421</v>
      </c>
      <c r="K20" s="185">
        <v>405</v>
      </c>
      <c r="L20" s="185">
        <v>5535</v>
      </c>
      <c r="M20" s="185">
        <v>408</v>
      </c>
      <c r="N20" s="185">
        <v>25</v>
      </c>
      <c r="O20" s="185">
        <v>2</v>
      </c>
      <c r="P20" s="185">
        <v>316</v>
      </c>
      <c r="Q20" s="185">
        <v>2351</v>
      </c>
      <c r="R20" s="185">
        <v>8637</v>
      </c>
      <c r="S20" s="186">
        <v>0.7592677696078431</v>
      </c>
    </row>
    <row r="21" spans="1:19" s="155" customFormat="1" ht="19.5" customHeight="1">
      <c r="A21" s="166">
        <v>8</v>
      </c>
      <c r="B21" s="189" t="s">
        <v>243</v>
      </c>
      <c r="C21" s="185">
        <v>9344</v>
      </c>
      <c r="D21" s="185">
        <v>2725</v>
      </c>
      <c r="E21" s="185">
        <v>6619</v>
      </c>
      <c r="F21" s="185">
        <v>69</v>
      </c>
      <c r="G21" s="185">
        <v>0</v>
      </c>
      <c r="H21" s="185">
        <v>9275</v>
      </c>
      <c r="I21" s="185">
        <v>7266</v>
      </c>
      <c r="J21" s="185">
        <v>6008</v>
      </c>
      <c r="K21" s="185">
        <v>196</v>
      </c>
      <c r="L21" s="185">
        <v>1007</v>
      </c>
      <c r="M21" s="185">
        <v>25</v>
      </c>
      <c r="N21" s="185">
        <v>7</v>
      </c>
      <c r="O21" s="185">
        <v>0</v>
      </c>
      <c r="P21" s="185">
        <v>23</v>
      </c>
      <c r="Q21" s="185">
        <v>2009</v>
      </c>
      <c r="R21" s="185">
        <v>3071</v>
      </c>
      <c r="S21" s="186">
        <v>0.8538398018166804</v>
      </c>
    </row>
    <row r="22" spans="1:19" s="155" customFormat="1" ht="19.5" customHeight="1">
      <c r="A22" s="164">
        <v>9</v>
      </c>
      <c r="B22" s="189" t="s">
        <v>222</v>
      </c>
      <c r="C22" s="185">
        <v>15597</v>
      </c>
      <c r="D22" s="185">
        <v>4828</v>
      </c>
      <c r="E22" s="185">
        <v>10769</v>
      </c>
      <c r="F22" s="185">
        <v>800</v>
      </c>
      <c r="G22" s="185">
        <v>10</v>
      </c>
      <c r="H22" s="185">
        <v>14797</v>
      </c>
      <c r="I22" s="185">
        <v>12018</v>
      </c>
      <c r="J22" s="185">
        <v>9001</v>
      </c>
      <c r="K22" s="185">
        <v>481</v>
      </c>
      <c r="L22" s="185">
        <v>2234</v>
      </c>
      <c r="M22" s="185">
        <v>191</v>
      </c>
      <c r="N22" s="185">
        <v>8</v>
      </c>
      <c r="O22" s="185">
        <v>3</v>
      </c>
      <c r="P22" s="185">
        <v>100</v>
      </c>
      <c r="Q22" s="185">
        <v>2779</v>
      </c>
      <c r="R22" s="185">
        <v>5315</v>
      </c>
      <c r="S22" s="186">
        <v>0.7889831918788484</v>
      </c>
    </row>
    <row r="23" spans="1:19" s="155" customFormat="1" ht="19.5" customHeight="1">
      <c r="A23" s="166">
        <v>10</v>
      </c>
      <c r="B23" s="189" t="s">
        <v>254</v>
      </c>
      <c r="C23" s="185">
        <v>17575</v>
      </c>
      <c r="D23" s="185">
        <v>5883</v>
      </c>
      <c r="E23" s="185">
        <v>11692</v>
      </c>
      <c r="F23" s="185">
        <v>264</v>
      </c>
      <c r="G23" s="185">
        <v>43</v>
      </c>
      <c r="H23" s="185">
        <v>17311</v>
      </c>
      <c r="I23" s="185">
        <v>14762</v>
      </c>
      <c r="J23" s="185">
        <v>10288</v>
      </c>
      <c r="K23" s="185">
        <v>531</v>
      </c>
      <c r="L23" s="185">
        <v>3609</v>
      </c>
      <c r="M23" s="185">
        <v>105</v>
      </c>
      <c r="N23" s="185">
        <v>22</v>
      </c>
      <c r="O23" s="185">
        <v>10</v>
      </c>
      <c r="P23" s="185">
        <v>197</v>
      </c>
      <c r="Q23" s="185">
        <v>2549</v>
      </c>
      <c r="R23" s="185">
        <v>6492</v>
      </c>
      <c r="S23" s="186">
        <v>0.7328952716434087</v>
      </c>
    </row>
    <row r="24" spans="1:19" s="155" customFormat="1" ht="19.5" customHeight="1">
      <c r="A24" s="164">
        <v>11</v>
      </c>
      <c r="B24" s="189" t="s">
        <v>347</v>
      </c>
      <c r="C24" s="185">
        <v>14466</v>
      </c>
      <c r="D24" s="185">
        <v>4080</v>
      </c>
      <c r="E24" s="185">
        <v>10386</v>
      </c>
      <c r="F24" s="185">
        <v>244</v>
      </c>
      <c r="G24" s="185">
        <v>26</v>
      </c>
      <c r="H24" s="185">
        <v>14222</v>
      </c>
      <c r="I24" s="185">
        <v>12016</v>
      </c>
      <c r="J24" s="185">
        <v>9331</v>
      </c>
      <c r="K24" s="185">
        <v>216</v>
      </c>
      <c r="L24" s="185">
        <v>2291</v>
      </c>
      <c r="M24" s="185">
        <v>151</v>
      </c>
      <c r="N24" s="185">
        <v>12</v>
      </c>
      <c r="O24" s="185">
        <v>0</v>
      </c>
      <c r="P24" s="185">
        <v>15</v>
      </c>
      <c r="Q24" s="185">
        <v>2206</v>
      </c>
      <c r="R24" s="185">
        <v>4675</v>
      </c>
      <c r="S24" s="186">
        <v>0.7945239680426098</v>
      </c>
    </row>
    <row r="25" spans="1:19" s="155" customFormat="1" ht="19.5" customHeight="1">
      <c r="A25" s="166">
        <v>12</v>
      </c>
      <c r="B25" s="189" t="s">
        <v>223</v>
      </c>
      <c r="C25" s="185">
        <v>17908</v>
      </c>
      <c r="D25" s="185">
        <v>5243</v>
      </c>
      <c r="E25" s="185">
        <v>12665</v>
      </c>
      <c r="F25" s="185">
        <v>264</v>
      </c>
      <c r="G25" s="185">
        <v>0</v>
      </c>
      <c r="H25" s="185">
        <v>17644</v>
      </c>
      <c r="I25" s="185">
        <v>14413</v>
      </c>
      <c r="J25" s="185">
        <v>10370</v>
      </c>
      <c r="K25" s="185">
        <v>405</v>
      </c>
      <c r="L25" s="185">
        <v>3473</v>
      </c>
      <c r="M25" s="185">
        <v>92</v>
      </c>
      <c r="N25" s="185">
        <v>15</v>
      </c>
      <c r="O25" s="185">
        <v>0</v>
      </c>
      <c r="P25" s="185">
        <v>58</v>
      </c>
      <c r="Q25" s="185">
        <v>3231</v>
      </c>
      <c r="R25" s="185">
        <v>6869</v>
      </c>
      <c r="S25" s="186">
        <v>0.7475889821688754</v>
      </c>
    </row>
    <row r="26" spans="1:19" s="155" customFormat="1" ht="19.5" customHeight="1">
      <c r="A26" s="164">
        <v>13</v>
      </c>
      <c r="B26" s="189" t="s">
        <v>255</v>
      </c>
      <c r="C26" s="185">
        <v>2000</v>
      </c>
      <c r="D26" s="185">
        <v>523</v>
      </c>
      <c r="E26" s="185">
        <v>1477</v>
      </c>
      <c r="F26" s="185">
        <v>26</v>
      </c>
      <c r="G26" s="185">
        <v>0</v>
      </c>
      <c r="H26" s="185">
        <v>1974</v>
      </c>
      <c r="I26" s="185">
        <v>1616</v>
      </c>
      <c r="J26" s="185">
        <v>1376</v>
      </c>
      <c r="K26" s="185">
        <v>65</v>
      </c>
      <c r="L26" s="185">
        <v>162</v>
      </c>
      <c r="M26" s="185">
        <v>4</v>
      </c>
      <c r="N26" s="185">
        <v>2</v>
      </c>
      <c r="O26" s="185">
        <v>0</v>
      </c>
      <c r="P26" s="185">
        <v>7</v>
      </c>
      <c r="Q26" s="185">
        <v>358</v>
      </c>
      <c r="R26" s="185">
        <v>533</v>
      </c>
      <c r="S26" s="186">
        <v>0.8917079207920792</v>
      </c>
    </row>
    <row r="27" spans="1:19" s="155" customFormat="1" ht="19.5" customHeight="1">
      <c r="A27" s="166">
        <v>14</v>
      </c>
      <c r="B27" s="189" t="s">
        <v>236</v>
      </c>
      <c r="C27" s="185">
        <v>14930</v>
      </c>
      <c r="D27" s="185">
        <v>5491</v>
      </c>
      <c r="E27" s="185">
        <v>9439</v>
      </c>
      <c r="F27" s="185">
        <v>358</v>
      </c>
      <c r="G27" s="185">
        <v>50</v>
      </c>
      <c r="H27" s="185">
        <v>14572</v>
      </c>
      <c r="I27" s="185">
        <v>11892</v>
      </c>
      <c r="J27" s="185">
        <v>8427</v>
      </c>
      <c r="K27" s="185">
        <v>289</v>
      </c>
      <c r="L27" s="185">
        <v>2760</v>
      </c>
      <c r="M27" s="185">
        <v>124</v>
      </c>
      <c r="N27" s="185">
        <v>20</v>
      </c>
      <c r="O27" s="185">
        <v>2</v>
      </c>
      <c r="P27" s="185">
        <v>270</v>
      </c>
      <c r="Q27" s="185">
        <v>2680</v>
      </c>
      <c r="R27" s="185">
        <v>5856</v>
      </c>
      <c r="S27" s="186">
        <v>0.7329297006390851</v>
      </c>
    </row>
    <row r="28" spans="1:19" s="155" customFormat="1" ht="19.5" customHeight="1">
      <c r="A28" s="164">
        <v>15</v>
      </c>
      <c r="B28" s="189" t="s">
        <v>224</v>
      </c>
      <c r="C28" s="185">
        <v>12218</v>
      </c>
      <c r="D28" s="185">
        <v>4533</v>
      </c>
      <c r="E28" s="185">
        <v>7685</v>
      </c>
      <c r="F28" s="185">
        <v>483</v>
      </c>
      <c r="G28" s="185">
        <v>14</v>
      </c>
      <c r="H28" s="185">
        <v>11735</v>
      </c>
      <c r="I28" s="185">
        <v>8984</v>
      </c>
      <c r="J28" s="185">
        <v>6566</v>
      </c>
      <c r="K28" s="185">
        <v>344</v>
      </c>
      <c r="L28" s="185">
        <v>1976</v>
      </c>
      <c r="M28" s="185">
        <v>45</v>
      </c>
      <c r="N28" s="185">
        <v>28</v>
      </c>
      <c r="O28" s="185">
        <v>0</v>
      </c>
      <c r="P28" s="185">
        <v>25</v>
      </c>
      <c r="Q28" s="185">
        <v>2751</v>
      </c>
      <c r="R28" s="185">
        <v>4825</v>
      </c>
      <c r="S28" s="186">
        <v>0.7691451469278717</v>
      </c>
    </row>
    <row r="29" spans="1:19" s="155" customFormat="1" ht="19.5" customHeight="1">
      <c r="A29" s="166">
        <v>16</v>
      </c>
      <c r="B29" s="189" t="s">
        <v>256</v>
      </c>
      <c r="C29" s="185">
        <v>17705</v>
      </c>
      <c r="D29" s="185">
        <v>4032</v>
      </c>
      <c r="E29" s="185">
        <v>13673</v>
      </c>
      <c r="F29" s="185">
        <v>257</v>
      </c>
      <c r="G29" s="185">
        <v>0</v>
      </c>
      <c r="H29" s="185">
        <v>17448</v>
      </c>
      <c r="I29" s="185">
        <v>14819</v>
      </c>
      <c r="J29" s="185">
        <v>11899</v>
      </c>
      <c r="K29" s="185">
        <v>377</v>
      </c>
      <c r="L29" s="185">
        <v>2354</v>
      </c>
      <c r="M29" s="185">
        <v>151</v>
      </c>
      <c r="N29" s="185">
        <v>13</v>
      </c>
      <c r="O29" s="185">
        <v>0</v>
      </c>
      <c r="P29" s="185">
        <v>25</v>
      </c>
      <c r="Q29" s="185">
        <v>2629</v>
      </c>
      <c r="R29" s="185">
        <v>5172</v>
      </c>
      <c r="S29" s="186">
        <v>0.8283959781361765</v>
      </c>
    </row>
    <row r="30" spans="1:19" s="155" customFormat="1" ht="19.5" customHeight="1">
      <c r="A30" s="164">
        <v>17</v>
      </c>
      <c r="B30" s="189" t="s">
        <v>257</v>
      </c>
      <c r="C30" s="185">
        <v>6152</v>
      </c>
      <c r="D30" s="185">
        <v>1855</v>
      </c>
      <c r="E30" s="185">
        <v>4297</v>
      </c>
      <c r="F30" s="185">
        <v>126</v>
      </c>
      <c r="G30" s="185">
        <v>0</v>
      </c>
      <c r="H30" s="185">
        <v>6026</v>
      </c>
      <c r="I30" s="185">
        <v>4947</v>
      </c>
      <c r="J30" s="185">
        <v>3769</v>
      </c>
      <c r="K30" s="185">
        <v>108</v>
      </c>
      <c r="L30" s="185">
        <v>984</v>
      </c>
      <c r="M30" s="185">
        <v>80</v>
      </c>
      <c r="N30" s="185">
        <v>0</v>
      </c>
      <c r="O30" s="185">
        <v>0</v>
      </c>
      <c r="P30" s="185">
        <v>6</v>
      </c>
      <c r="Q30" s="185">
        <v>1079</v>
      </c>
      <c r="R30" s="185">
        <v>2149</v>
      </c>
      <c r="S30" s="186">
        <v>0.7837072973519305</v>
      </c>
    </row>
    <row r="31" spans="1:19" s="155" customFormat="1" ht="19.5" customHeight="1">
      <c r="A31" s="166">
        <v>18</v>
      </c>
      <c r="B31" s="189" t="s">
        <v>73</v>
      </c>
      <c r="C31" s="185">
        <v>3509</v>
      </c>
      <c r="D31" s="185">
        <v>508</v>
      </c>
      <c r="E31" s="185">
        <v>3001</v>
      </c>
      <c r="F31" s="185">
        <v>94</v>
      </c>
      <c r="G31" s="185">
        <v>0</v>
      </c>
      <c r="H31" s="185">
        <v>3415</v>
      </c>
      <c r="I31" s="185">
        <v>2997</v>
      </c>
      <c r="J31" s="185">
        <v>2809</v>
      </c>
      <c r="K31" s="185">
        <v>108</v>
      </c>
      <c r="L31" s="185">
        <v>70</v>
      </c>
      <c r="M31" s="185">
        <v>1</v>
      </c>
      <c r="N31" s="185">
        <v>0</v>
      </c>
      <c r="O31" s="185">
        <v>0</v>
      </c>
      <c r="P31" s="185">
        <v>9</v>
      </c>
      <c r="Q31" s="185">
        <v>418</v>
      </c>
      <c r="R31" s="185">
        <v>498</v>
      </c>
      <c r="S31" s="186">
        <v>0.9733066399733067</v>
      </c>
    </row>
    <row r="32" spans="1:19" s="155" customFormat="1" ht="19.5" customHeight="1">
      <c r="A32" s="164">
        <v>19</v>
      </c>
      <c r="B32" s="189" t="s">
        <v>228</v>
      </c>
      <c r="C32" s="185">
        <v>30108</v>
      </c>
      <c r="D32" s="185">
        <v>11013</v>
      </c>
      <c r="E32" s="185">
        <v>19095</v>
      </c>
      <c r="F32" s="185">
        <v>666</v>
      </c>
      <c r="G32" s="185">
        <v>20</v>
      </c>
      <c r="H32" s="185">
        <v>29442</v>
      </c>
      <c r="I32" s="185">
        <v>23796</v>
      </c>
      <c r="J32" s="185">
        <v>16881</v>
      </c>
      <c r="K32" s="185">
        <v>618</v>
      </c>
      <c r="L32" s="185">
        <v>5815</v>
      </c>
      <c r="M32" s="185">
        <v>374</v>
      </c>
      <c r="N32" s="185">
        <v>34</v>
      </c>
      <c r="O32" s="185">
        <v>0</v>
      </c>
      <c r="P32" s="185">
        <v>74</v>
      </c>
      <c r="Q32" s="185">
        <v>5646</v>
      </c>
      <c r="R32" s="185">
        <v>11943</v>
      </c>
      <c r="S32" s="186">
        <v>0.7353756933938477</v>
      </c>
    </row>
    <row r="33" spans="1:19" s="155" customFormat="1" ht="19.5" customHeight="1">
      <c r="A33" s="166">
        <v>20</v>
      </c>
      <c r="B33" s="189" t="s">
        <v>230</v>
      </c>
      <c r="C33" s="185">
        <v>18519</v>
      </c>
      <c r="D33" s="185">
        <v>3560</v>
      </c>
      <c r="E33" s="185">
        <v>14959</v>
      </c>
      <c r="F33" s="185">
        <v>217</v>
      </c>
      <c r="G33" s="185">
        <v>0</v>
      </c>
      <c r="H33" s="185">
        <v>18302</v>
      </c>
      <c r="I33" s="185">
        <v>15387</v>
      </c>
      <c r="J33" s="185">
        <v>12645</v>
      </c>
      <c r="K33" s="185">
        <v>396</v>
      </c>
      <c r="L33" s="185">
        <v>2163</v>
      </c>
      <c r="M33" s="185">
        <v>126</v>
      </c>
      <c r="N33" s="185">
        <v>11</v>
      </c>
      <c r="O33" s="185">
        <v>0</v>
      </c>
      <c r="P33" s="185">
        <v>46</v>
      </c>
      <c r="Q33" s="185">
        <v>2915</v>
      </c>
      <c r="R33" s="185">
        <v>5261</v>
      </c>
      <c r="S33" s="186">
        <v>0.8475336322869955</v>
      </c>
    </row>
    <row r="34" spans="1:19" s="155" customFormat="1" ht="19.5" customHeight="1">
      <c r="A34" s="164">
        <v>21</v>
      </c>
      <c r="B34" s="189" t="s">
        <v>74</v>
      </c>
      <c r="C34" s="185">
        <v>14422</v>
      </c>
      <c r="D34" s="185">
        <v>4824</v>
      </c>
      <c r="E34" s="185">
        <v>9598</v>
      </c>
      <c r="F34" s="185">
        <v>213</v>
      </c>
      <c r="G34" s="185">
        <v>11</v>
      </c>
      <c r="H34" s="185">
        <v>14254</v>
      </c>
      <c r="I34" s="185">
        <v>11646</v>
      </c>
      <c r="J34" s="185">
        <v>8854</v>
      </c>
      <c r="K34" s="185">
        <v>325</v>
      </c>
      <c r="L34" s="185">
        <v>2354</v>
      </c>
      <c r="M34" s="185">
        <v>78</v>
      </c>
      <c r="N34" s="185">
        <v>18</v>
      </c>
      <c r="O34" s="185">
        <v>2</v>
      </c>
      <c r="P34" s="185">
        <v>15</v>
      </c>
      <c r="Q34" s="185">
        <v>2608</v>
      </c>
      <c r="R34" s="185">
        <v>5075</v>
      </c>
      <c r="S34" s="186">
        <v>0.7881676111969775</v>
      </c>
    </row>
    <row r="35" spans="1:19" s="155" customFormat="1" ht="19.5" customHeight="1">
      <c r="A35" s="166">
        <v>22</v>
      </c>
      <c r="B35" s="189" t="s">
        <v>75</v>
      </c>
      <c r="C35" s="185">
        <v>2836</v>
      </c>
      <c r="D35" s="185">
        <v>381</v>
      </c>
      <c r="E35" s="185">
        <v>2455</v>
      </c>
      <c r="F35" s="185">
        <v>133</v>
      </c>
      <c r="G35" s="185">
        <v>0</v>
      </c>
      <c r="H35" s="185">
        <v>2814</v>
      </c>
      <c r="I35" s="185">
        <v>2438</v>
      </c>
      <c r="J35" s="185">
        <v>2293</v>
      </c>
      <c r="K35" s="185">
        <v>47</v>
      </c>
      <c r="L35" s="185">
        <v>87</v>
      </c>
      <c r="M35" s="185">
        <v>8</v>
      </c>
      <c r="N35" s="185">
        <v>2</v>
      </c>
      <c r="O35" s="185">
        <v>0</v>
      </c>
      <c r="P35" s="185">
        <v>1</v>
      </c>
      <c r="Q35" s="185">
        <v>376</v>
      </c>
      <c r="R35" s="185">
        <v>474</v>
      </c>
      <c r="S35" s="186">
        <v>0.9598031173092699</v>
      </c>
    </row>
    <row r="36" spans="1:19" s="155" customFormat="1" ht="19.5" customHeight="1">
      <c r="A36" s="164">
        <v>23</v>
      </c>
      <c r="B36" s="189" t="s">
        <v>76</v>
      </c>
      <c r="C36" s="185">
        <v>2882</v>
      </c>
      <c r="D36" s="185">
        <v>965</v>
      </c>
      <c r="E36" s="185">
        <v>1917</v>
      </c>
      <c r="F36" s="185">
        <v>43</v>
      </c>
      <c r="G36" s="185">
        <v>0</v>
      </c>
      <c r="H36" s="185">
        <v>2839</v>
      </c>
      <c r="I36" s="185">
        <v>2026</v>
      </c>
      <c r="J36" s="185">
        <v>1802</v>
      </c>
      <c r="K36" s="185">
        <v>68</v>
      </c>
      <c r="L36" s="185">
        <v>147</v>
      </c>
      <c r="M36" s="185">
        <v>1</v>
      </c>
      <c r="N36" s="185">
        <v>4</v>
      </c>
      <c r="O36" s="185">
        <v>0</v>
      </c>
      <c r="P36" s="185">
        <v>4</v>
      </c>
      <c r="Q36" s="185">
        <v>813</v>
      </c>
      <c r="R36" s="185">
        <v>969</v>
      </c>
      <c r="S36" s="186">
        <v>0.9230009871668312</v>
      </c>
    </row>
    <row r="37" spans="1:19" s="155" customFormat="1" ht="19.5" customHeight="1">
      <c r="A37" s="166">
        <v>24</v>
      </c>
      <c r="B37" s="189" t="s">
        <v>77</v>
      </c>
      <c r="C37" s="185">
        <v>39614</v>
      </c>
      <c r="D37" s="185">
        <v>12873</v>
      </c>
      <c r="E37" s="185">
        <v>26741</v>
      </c>
      <c r="F37" s="185">
        <v>1212</v>
      </c>
      <c r="G37" s="185">
        <v>2</v>
      </c>
      <c r="H37" s="185">
        <v>38402</v>
      </c>
      <c r="I37" s="185">
        <v>29783</v>
      </c>
      <c r="J37" s="185">
        <v>22029</v>
      </c>
      <c r="K37" s="185">
        <v>627</v>
      </c>
      <c r="L37" s="185">
        <v>6956</v>
      </c>
      <c r="M37" s="185">
        <v>62</v>
      </c>
      <c r="N37" s="185">
        <v>49</v>
      </c>
      <c r="O37" s="185">
        <v>0</v>
      </c>
      <c r="P37" s="185">
        <v>60</v>
      </c>
      <c r="Q37" s="185">
        <v>8619</v>
      </c>
      <c r="R37" s="185">
        <v>15746</v>
      </c>
      <c r="S37" s="186">
        <v>0.7607024141288654</v>
      </c>
    </row>
    <row r="38" spans="1:19" s="155" customFormat="1" ht="19.5" customHeight="1">
      <c r="A38" s="164">
        <v>25</v>
      </c>
      <c r="B38" s="189" t="s">
        <v>237</v>
      </c>
      <c r="C38" s="185">
        <v>4379</v>
      </c>
      <c r="D38" s="185">
        <v>660</v>
      </c>
      <c r="E38" s="185">
        <v>3719</v>
      </c>
      <c r="F38" s="185">
        <v>59</v>
      </c>
      <c r="G38" s="185">
        <v>0</v>
      </c>
      <c r="H38" s="185">
        <v>4320</v>
      </c>
      <c r="I38" s="185">
        <v>3777</v>
      </c>
      <c r="J38" s="185">
        <v>3341</v>
      </c>
      <c r="K38" s="185">
        <v>28</v>
      </c>
      <c r="L38" s="185">
        <v>388</v>
      </c>
      <c r="M38" s="185">
        <v>12</v>
      </c>
      <c r="N38" s="185">
        <v>2</v>
      </c>
      <c r="O38" s="185">
        <v>0</v>
      </c>
      <c r="P38" s="185">
        <v>6</v>
      </c>
      <c r="Q38" s="185">
        <v>543</v>
      </c>
      <c r="R38" s="185">
        <v>951</v>
      </c>
      <c r="S38" s="186">
        <v>0.891977760127085</v>
      </c>
    </row>
    <row r="39" spans="1:19" s="155" customFormat="1" ht="19.5" customHeight="1">
      <c r="A39" s="166">
        <v>26</v>
      </c>
      <c r="B39" s="189" t="s">
        <v>78</v>
      </c>
      <c r="C39" s="185">
        <v>11061</v>
      </c>
      <c r="D39" s="185">
        <v>2784</v>
      </c>
      <c r="E39" s="185">
        <v>8277</v>
      </c>
      <c r="F39" s="185">
        <v>196</v>
      </c>
      <c r="G39" s="185">
        <v>0</v>
      </c>
      <c r="H39" s="185">
        <v>10865</v>
      </c>
      <c r="I39" s="185">
        <v>9418</v>
      </c>
      <c r="J39" s="185">
        <v>7868</v>
      </c>
      <c r="K39" s="185">
        <v>106</v>
      </c>
      <c r="L39" s="185">
        <v>1379</v>
      </c>
      <c r="M39" s="185">
        <v>16</v>
      </c>
      <c r="N39" s="185">
        <v>13</v>
      </c>
      <c r="O39" s="185">
        <v>0</v>
      </c>
      <c r="P39" s="185">
        <v>36</v>
      </c>
      <c r="Q39" s="185">
        <v>1447</v>
      </c>
      <c r="R39" s="185">
        <v>2891</v>
      </c>
      <c r="S39" s="186">
        <v>0.8466765767678913</v>
      </c>
    </row>
    <row r="40" spans="1:19" s="155" customFormat="1" ht="19.5" customHeight="1">
      <c r="A40" s="164">
        <v>27</v>
      </c>
      <c r="B40" s="189" t="s">
        <v>79</v>
      </c>
      <c r="C40" s="185">
        <v>16808</v>
      </c>
      <c r="D40" s="185">
        <v>8730</v>
      </c>
      <c r="E40" s="185">
        <v>8078</v>
      </c>
      <c r="F40" s="185">
        <v>349</v>
      </c>
      <c r="G40" s="185">
        <v>12</v>
      </c>
      <c r="H40" s="185">
        <v>16459</v>
      </c>
      <c r="I40" s="185">
        <v>11185</v>
      </c>
      <c r="J40" s="185">
        <v>7989</v>
      </c>
      <c r="K40" s="185">
        <v>417</v>
      </c>
      <c r="L40" s="185">
        <v>2736</v>
      </c>
      <c r="M40" s="185">
        <v>25</v>
      </c>
      <c r="N40" s="185">
        <v>5</v>
      </c>
      <c r="O40" s="185">
        <v>0</v>
      </c>
      <c r="P40" s="185">
        <v>13</v>
      </c>
      <c r="Q40" s="185">
        <v>5274</v>
      </c>
      <c r="R40" s="185">
        <v>8053</v>
      </c>
      <c r="S40" s="186">
        <v>0.7515422440768887</v>
      </c>
    </row>
    <row r="41" spans="1:19" s="155" customFormat="1" ht="19.5" customHeight="1">
      <c r="A41" s="166">
        <v>28</v>
      </c>
      <c r="B41" s="189" t="s">
        <v>219</v>
      </c>
      <c r="C41" s="185">
        <v>10181</v>
      </c>
      <c r="D41" s="185">
        <v>3372</v>
      </c>
      <c r="E41" s="185">
        <v>6809</v>
      </c>
      <c r="F41" s="185">
        <v>167</v>
      </c>
      <c r="G41" s="185">
        <v>16</v>
      </c>
      <c r="H41" s="185">
        <v>10014</v>
      </c>
      <c r="I41" s="185">
        <v>8890</v>
      </c>
      <c r="J41" s="185">
        <v>6116</v>
      </c>
      <c r="K41" s="185">
        <v>251</v>
      </c>
      <c r="L41" s="185">
        <v>2433</v>
      </c>
      <c r="M41" s="185">
        <v>68</v>
      </c>
      <c r="N41" s="185">
        <v>3</v>
      </c>
      <c r="O41" s="185">
        <v>2</v>
      </c>
      <c r="P41" s="185">
        <v>17</v>
      </c>
      <c r="Q41" s="185">
        <v>1124</v>
      </c>
      <c r="R41" s="185">
        <v>3647</v>
      </c>
      <c r="S41" s="186">
        <v>0.7161979752530934</v>
      </c>
    </row>
    <row r="42" spans="1:19" s="155" customFormat="1" ht="19.5" customHeight="1">
      <c r="A42" s="164">
        <v>29</v>
      </c>
      <c r="B42" s="189" t="s">
        <v>80</v>
      </c>
      <c r="C42" s="185">
        <v>4316</v>
      </c>
      <c r="D42" s="185">
        <v>465</v>
      </c>
      <c r="E42" s="185">
        <v>3851</v>
      </c>
      <c r="F42" s="185">
        <v>66</v>
      </c>
      <c r="G42" s="185">
        <v>0</v>
      </c>
      <c r="H42" s="185">
        <v>4250</v>
      </c>
      <c r="I42" s="185">
        <v>3824</v>
      </c>
      <c r="J42" s="185">
        <v>3647</v>
      </c>
      <c r="K42" s="185">
        <v>18</v>
      </c>
      <c r="L42" s="185">
        <v>124</v>
      </c>
      <c r="M42" s="185">
        <v>8</v>
      </c>
      <c r="N42" s="185">
        <v>3</v>
      </c>
      <c r="O42" s="185">
        <v>0</v>
      </c>
      <c r="P42" s="185">
        <v>24</v>
      </c>
      <c r="Q42" s="185">
        <v>426</v>
      </c>
      <c r="R42" s="185">
        <v>585</v>
      </c>
      <c r="S42" s="186">
        <v>0.9584205020920502</v>
      </c>
    </row>
    <row r="43" spans="1:19" s="155" customFormat="1" ht="19.5" customHeight="1">
      <c r="A43" s="166">
        <v>30</v>
      </c>
      <c r="B43" s="189" t="s">
        <v>248</v>
      </c>
      <c r="C43" s="185">
        <v>97640</v>
      </c>
      <c r="D43" s="185">
        <v>31189</v>
      </c>
      <c r="E43" s="185">
        <v>66451</v>
      </c>
      <c r="F43" s="185">
        <v>1570</v>
      </c>
      <c r="G43" s="185">
        <v>45</v>
      </c>
      <c r="H43" s="185">
        <v>96070</v>
      </c>
      <c r="I43" s="185">
        <v>79681</v>
      </c>
      <c r="J43" s="185">
        <v>59558</v>
      </c>
      <c r="K43" s="185">
        <v>1282</v>
      </c>
      <c r="L43" s="185">
        <v>17220</v>
      </c>
      <c r="M43" s="185">
        <v>851</v>
      </c>
      <c r="N43" s="185">
        <v>127</v>
      </c>
      <c r="O43" s="185">
        <v>1</v>
      </c>
      <c r="P43" s="185">
        <v>642</v>
      </c>
      <c r="Q43" s="185">
        <v>16389</v>
      </c>
      <c r="R43" s="185">
        <v>35230</v>
      </c>
      <c r="S43" s="186">
        <v>0.7635446342289881</v>
      </c>
    </row>
    <row r="44" spans="1:19" s="155" customFormat="1" ht="19.5" customHeight="1">
      <c r="A44" s="164">
        <v>31</v>
      </c>
      <c r="B44" s="189" t="s">
        <v>81</v>
      </c>
      <c r="C44" s="185">
        <v>6495</v>
      </c>
      <c r="D44" s="185">
        <v>1764</v>
      </c>
      <c r="E44" s="185">
        <v>4731</v>
      </c>
      <c r="F44" s="185">
        <v>175</v>
      </c>
      <c r="G44" s="185">
        <v>3</v>
      </c>
      <c r="H44" s="185">
        <v>6322</v>
      </c>
      <c r="I44" s="185">
        <v>5082</v>
      </c>
      <c r="J44" s="185">
        <v>4342</v>
      </c>
      <c r="K44" s="185">
        <v>106</v>
      </c>
      <c r="L44" s="185">
        <v>588</v>
      </c>
      <c r="M44" s="185">
        <v>4</v>
      </c>
      <c r="N44" s="185">
        <v>3</v>
      </c>
      <c r="O44" s="185">
        <v>0</v>
      </c>
      <c r="P44" s="185">
        <v>39</v>
      </c>
      <c r="Q44" s="185">
        <v>1240</v>
      </c>
      <c r="R44" s="185">
        <v>1874</v>
      </c>
      <c r="S44" s="186">
        <v>0.875245966155057</v>
      </c>
    </row>
    <row r="45" spans="1:19" s="155" customFormat="1" ht="19.5" customHeight="1">
      <c r="A45" s="166">
        <v>32</v>
      </c>
      <c r="B45" s="189" t="s">
        <v>227</v>
      </c>
      <c r="C45" s="185">
        <v>19990</v>
      </c>
      <c r="D45" s="185">
        <v>5233</v>
      </c>
      <c r="E45" s="185">
        <v>14757</v>
      </c>
      <c r="F45" s="185">
        <v>257</v>
      </c>
      <c r="G45" s="185">
        <v>0</v>
      </c>
      <c r="H45" s="185">
        <v>19733</v>
      </c>
      <c r="I45" s="185">
        <v>16580</v>
      </c>
      <c r="J45" s="185">
        <v>12134</v>
      </c>
      <c r="K45" s="185">
        <v>479</v>
      </c>
      <c r="L45" s="185">
        <v>3757</v>
      </c>
      <c r="M45" s="185">
        <v>156</v>
      </c>
      <c r="N45" s="185">
        <v>1</v>
      </c>
      <c r="O45" s="185">
        <v>1</v>
      </c>
      <c r="P45" s="185">
        <v>52</v>
      </c>
      <c r="Q45" s="185">
        <v>3153</v>
      </c>
      <c r="R45" s="185">
        <v>7120</v>
      </c>
      <c r="S45" s="186">
        <v>0.7607358262967431</v>
      </c>
    </row>
    <row r="46" spans="1:19" s="155" customFormat="1" ht="19.5" customHeight="1">
      <c r="A46" s="164">
        <v>33</v>
      </c>
      <c r="B46" s="189" t="s">
        <v>244</v>
      </c>
      <c r="C46" s="185">
        <v>3702</v>
      </c>
      <c r="D46" s="185">
        <v>628</v>
      </c>
      <c r="E46" s="185">
        <v>3074</v>
      </c>
      <c r="F46" s="185">
        <v>83</v>
      </c>
      <c r="G46" s="185">
        <v>1</v>
      </c>
      <c r="H46" s="185">
        <v>3619</v>
      </c>
      <c r="I46" s="185">
        <v>3157</v>
      </c>
      <c r="J46" s="185">
        <v>2690</v>
      </c>
      <c r="K46" s="185">
        <v>33</v>
      </c>
      <c r="L46" s="185">
        <v>393</v>
      </c>
      <c r="M46" s="185">
        <v>40</v>
      </c>
      <c r="N46" s="185">
        <v>1</v>
      </c>
      <c r="O46" s="185">
        <v>0</v>
      </c>
      <c r="P46" s="185">
        <v>0</v>
      </c>
      <c r="Q46" s="185">
        <v>462</v>
      </c>
      <c r="R46" s="185">
        <v>896</v>
      </c>
      <c r="S46" s="186">
        <v>0.8625277161862528</v>
      </c>
    </row>
    <row r="47" spans="1:19" s="155" customFormat="1" ht="19.5" customHeight="1">
      <c r="A47" s="166">
        <v>34</v>
      </c>
      <c r="B47" s="189" t="s">
        <v>348</v>
      </c>
      <c r="C47" s="185">
        <v>13160</v>
      </c>
      <c r="D47" s="185">
        <v>4573</v>
      </c>
      <c r="E47" s="185">
        <v>8587</v>
      </c>
      <c r="F47" s="185">
        <v>106</v>
      </c>
      <c r="G47" s="185">
        <v>0</v>
      </c>
      <c r="H47" s="185">
        <v>13054</v>
      </c>
      <c r="I47" s="185">
        <v>10568</v>
      </c>
      <c r="J47" s="185">
        <v>7879</v>
      </c>
      <c r="K47" s="185">
        <v>415</v>
      </c>
      <c r="L47" s="185">
        <v>2179</v>
      </c>
      <c r="M47" s="185">
        <v>60</v>
      </c>
      <c r="N47" s="185">
        <v>7</v>
      </c>
      <c r="O47" s="185">
        <v>0</v>
      </c>
      <c r="P47" s="185">
        <v>28</v>
      </c>
      <c r="Q47" s="185">
        <v>2486</v>
      </c>
      <c r="R47" s="185">
        <v>4760</v>
      </c>
      <c r="S47" s="186">
        <v>0.7848221044663134</v>
      </c>
    </row>
    <row r="48" spans="1:19" s="155" customFormat="1" ht="19.5" customHeight="1">
      <c r="A48" s="164">
        <v>35</v>
      </c>
      <c r="B48" s="189" t="s">
        <v>82</v>
      </c>
      <c r="C48" s="185">
        <v>1859</v>
      </c>
      <c r="D48" s="185">
        <v>206</v>
      </c>
      <c r="E48" s="185">
        <v>1653</v>
      </c>
      <c r="F48" s="185">
        <v>13</v>
      </c>
      <c r="G48" s="185">
        <v>0</v>
      </c>
      <c r="H48" s="185">
        <v>1846</v>
      </c>
      <c r="I48" s="185">
        <v>1677</v>
      </c>
      <c r="J48" s="185">
        <v>1600</v>
      </c>
      <c r="K48" s="185">
        <v>16</v>
      </c>
      <c r="L48" s="185">
        <v>56</v>
      </c>
      <c r="M48" s="185">
        <v>1</v>
      </c>
      <c r="N48" s="185">
        <v>2</v>
      </c>
      <c r="O48" s="185">
        <v>0</v>
      </c>
      <c r="P48" s="185">
        <v>2</v>
      </c>
      <c r="Q48" s="185">
        <v>169</v>
      </c>
      <c r="R48" s="185">
        <v>230</v>
      </c>
      <c r="S48" s="186">
        <v>0.9636255217650567</v>
      </c>
    </row>
    <row r="49" spans="1:19" s="155" customFormat="1" ht="19.5" customHeight="1">
      <c r="A49" s="166">
        <v>36</v>
      </c>
      <c r="B49" s="189" t="s">
        <v>83</v>
      </c>
      <c r="C49" s="185">
        <v>6067</v>
      </c>
      <c r="D49" s="185">
        <v>1221</v>
      </c>
      <c r="E49" s="185">
        <v>4846</v>
      </c>
      <c r="F49" s="185">
        <v>185</v>
      </c>
      <c r="G49" s="185">
        <v>0</v>
      </c>
      <c r="H49" s="185">
        <v>5882</v>
      </c>
      <c r="I49" s="185">
        <v>4900</v>
      </c>
      <c r="J49" s="185">
        <v>4261</v>
      </c>
      <c r="K49" s="185">
        <v>108</v>
      </c>
      <c r="L49" s="185">
        <v>515</v>
      </c>
      <c r="M49" s="185">
        <v>14</v>
      </c>
      <c r="N49" s="185">
        <v>2</v>
      </c>
      <c r="O49" s="185">
        <v>0</v>
      </c>
      <c r="P49" s="185">
        <v>0</v>
      </c>
      <c r="Q49" s="185">
        <v>982</v>
      </c>
      <c r="R49" s="185">
        <v>1513</v>
      </c>
      <c r="S49" s="186">
        <v>0.8916326530612245</v>
      </c>
    </row>
    <row r="50" spans="1:19" s="155" customFormat="1" ht="19.5" customHeight="1">
      <c r="A50" s="164">
        <v>37</v>
      </c>
      <c r="B50" s="189" t="s">
        <v>84</v>
      </c>
      <c r="C50" s="185">
        <v>4970</v>
      </c>
      <c r="D50" s="185">
        <v>1188</v>
      </c>
      <c r="E50" s="185">
        <v>3782</v>
      </c>
      <c r="F50" s="185">
        <v>47</v>
      </c>
      <c r="G50" s="185">
        <v>0</v>
      </c>
      <c r="H50" s="185">
        <v>4923</v>
      </c>
      <c r="I50" s="185">
        <v>4027</v>
      </c>
      <c r="J50" s="185">
        <v>3646</v>
      </c>
      <c r="K50" s="185">
        <v>64</v>
      </c>
      <c r="L50" s="185">
        <v>300</v>
      </c>
      <c r="M50" s="185">
        <v>11</v>
      </c>
      <c r="N50" s="185">
        <v>3</v>
      </c>
      <c r="O50" s="185">
        <v>0</v>
      </c>
      <c r="P50" s="185">
        <v>3</v>
      </c>
      <c r="Q50" s="185">
        <v>896</v>
      </c>
      <c r="R50" s="185">
        <v>1213</v>
      </c>
      <c r="S50" s="186">
        <v>0.9212813508815495</v>
      </c>
    </row>
    <row r="51" spans="1:19" s="155" customFormat="1" ht="19.5" customHeight="1">
      <c r="A51" s="166">
        <v>38</v>
      </c>
      <c r="B51" s="189" t="s">
        <v>231</v>
      </c>
      <c r="C51" s="185">
        <v>13873</v>
      </c>
      <c r="D51" s="185">
        <v>4976</v>
      </c>
      <c r="E51" s="185">
        <v>8897</v>
      </c>
      <c r="F51" s="185">
        <v>195</v>
      </c>
      <c r="G51" s="185">
        <v>0</v>
      </c>
      <c r="H51" s="185">
        <v>13678</v>
      </c>
      <c r="I51" s="185">
        <v>11186</v>
      </c>
      <c r="J51" s="185">
        <v>7987</v>
      </c>
      <c r="K51" s="185">
        <v>361</v>
      </c>
      <c r="L51" s="185">
        <v>2725</v>
      </c>
      <c r="M51" s="185">
        <v>38</v>
      </c>
      <c r="N51" s="185">
        <v>27</v>
      </c>
      <c r="O51" s="185">
        <v>5</v>
      </c>
      <c r="P51" s="185">
        <v>43</v>
      </c>
      <c r="Q51" s="185">
        <v>2492</v>
      </c>
      <c r="R51" s="185">
        <v>5330</v>
      </c>
      <c r="S51" s="186">
        <v>0.7462900053638477</v>
      </c>
    </row>
    <row r="52" spans="1:19" s="155" customFormat="1" ht="19.5" customHeight="1">
      <c r="A52" s="164">
        <v>39</v>
      </c>
      <c r="B52" s="189" t="s">
        <v>225</v>
      </c>
      <c r="C52" s="185">
        <v>29970</v>
      </c>
      <c r="D52" s="185">
        <v>11981</v>
      </c>
      <c r="E52" s="185">
        <v>17989</v>
      </c>
      <c r="F52" s="185">
        <v>336</v>
      </c>
      <c r="G52" s="185">
        <v>64</v>
      </c>
      <c r="H52" s="185">
        <v>29634</v>
      </c>
      <c r="I52" s="185">
        <v>22898</v>
      </c>
      <c r="J52" s="185">
        <v>15950</v>
      </c>
      <c r="K52" s="185">
        <v>636</v>
      </c>
      <c r="L52" s="185">
        <v>6059</v>
      </c>
      <c r="M52" s="185">
        <v>224</v>
      </c>
      <c r="N52" s="185">
        <v>11</v>
      </c>
      <c r="O52" s="185">
        <v>0</v>
      </c>
      <c r="P52" s="185">
        <v>18</v>
      </c>
      <c r="Q52" s="185">
        <v>6736</v>
      </c>
      <c r="R52" s="185">
        <v>13048</v>
      </c>
      <c r="S52" s="186">
        <v>0.7243427373569744</v>
      </c>
    </row>
    <row r="53" spans="1:19" s="155" customFormat="1" ht="19.5" customHeight="1">
      <c r="A53" s="166">
        <v>40</v>
      </c>
      <c r="B53" s="189" t="s">
        <v>85</v>
      </c>
      <c r="C53" s="185">
        <v>6824</v>
      </c>
      <c r="D53" s="185">
        <v>1827</v>
      </c>
      <c r="E53" s="185">
        <v>4997</v>
      </c>
      <c r="F53" s="185">
        <v>179</v>
      </c>
      <c r="G53" s="185">
        <v>0</v>
      </c>
      <c r="H53" s="185">
        <v>6645</v>
      </c>
      <c r="I53" s="185">
        <v>5071</v>
      </c>
      <c r="J53" s="185">
        <v>4370</v>
      </c>
      <c r="K53" s="185">
        <v>134</v>
      </c>
      <c r="L53" s="185">
        <v>509</v>
      </c>
      <c r="M53" s="185">
        <v>18</v>
      </c>
      <c r="N53" s="185">
        <v>4</v>
      </c>
      <c r="O53" s="185">
        <v>0</v>
      </c>
      <c r="P53" s="185">
        <v>36</v>
      </c>
      <c r="Q53" s="185">
        <v>1574</v>
      </c>
      <c r="R53" s="185">
        <v>2141</v>
      </c>
      <c r="S53" s="186">
        <v>0.888187734174719</v>
      </c>
    </row>
    <row r="54" spans="1:19" s="155" customFormat="1" ht="19.5" customHeight="1">
      <c r="A54" s="164">
        <v>41</v>
      </c>
      <c r="B54" s="189" t="s">
        <v>86</v>
      </c>
      <c r="C54" s="185">
        <v>5970</v>
      </c>
      <c r="D54" s="185">
        <v>2014</v>
      </c>
      <c r="E54" s="185">
        <v>3956</v>
      </c>
      <c r="F54" s="185">
        <v>137</v>
      </c>
      <c r="G54" s="185">
        <v>1</v>
      </c>
      <c r="H54" s="185">
        <v>5833</v>
      </c>
      <c r="I54" s="185">
        <v>4990</v>
      </c>
      <c r="J54" s="185">
        <v>3493</v>
      </c>
      <c r="K54" s="185">
        <v>220</v>
      </c>
      <c r="L54" s="185">
        <v>1252</v>
      </c>
      <c r="M54" s="185">
        <v>11</v>
      </c>
      <c r="N54" s="185">
        <v>2</v>
      </c>
      <c r="O54" s="185">
        <v>0</v>
      </c>
      <c r="P54" s="185">
        <v>12</v>
      </c>
      <c r="Q54" s="185">
        <v>843</v>
      </c>
      <c r="R54" s="185">
        <v>2120</v>
      </c>
      <c r="S54" s="186">
        <v>0.7440881763527054</v>
      </c>
    </row>
    <row r="55" spans="1:19" s="155" customFormat="1" ht="19.5" customHeight="1">
      <c r="A55" s="166">
        <v>42</v>
      </c>
      <c r="B55" s="189" t="s">
        <v>226</v>
      </c>
      <c r="C55" s="185">
        <v>4901</v>
      </c>
      <c r="D55" s="185">
        <v>1265</v>
      </c>
      <c r="E55" s="185">
        <v>3636</v>
      </c>
      <c r="F55" s="185">
        <v>49</v>
      </c>
      <c r="G55" s="185">
        <v>2</v>
      </c>
      <c r="H55" s="185">
        <v>4852</v>
      </c>
      <c r="I55" s="185">
        <v>4241</v>
      </c>
      <c r="J55" s="185">
        <v>3313</v>
      </c>
      <c r="K55" s="185">
        <v>68</v>
      </c>
      <c r="L55" s="185">
        <v>806</v>
      </c>
      <c r="M55" s="185">
        <v>43</v>
      </c>
      <c r="N55" s="185">
        <v>2</v>
      </c>
      <c r="O55" s="185">
        <v>0</v>
      </c>
      <c r="P55" s="185">
        <v>9</v>
      </c>
      <c r="Q55" s="185">
        <v>611</v>
      </c>
      <c r="R55" s="185">
        <v>1471</v>
      </c>
      <c r="S55" s="186">
        <v>0.7972176373496817</v>
      </c>
    </row>
    <row r="56" spans="1:19" s="155" customFormat="1" ht="19.5" customHeight="1">
      <c r="A56" s="164">
        <v>43</v>
      </c>
      <c r="B56" s="189" t="s">
        <v>238</v>
      </c>
      <c r="C56" s="185">
        <v>15677</v>
      </c>
      <c r="D56" s="185">
        <v>3170</v>
      </c>
      <c r="E56" s="185">
        <v>12507</v>
      </c>
      <c r="F56" s="185">
        <v>214</v>
      </c>
      <c r="G56" s="185">
        <v>0</v>
      </c>
      <c r="H56" s="185">
        <v>15677</v>
      </c>
      <c r="I56" s="185">
        <v>13476</v>
      </c>
      <c r="J56" s="185">
        <v>11427</v>
      </c>
      <c r="K56" s="185">
        <v>384</v>
      </c>
      <c r="L56" s="185">
        <v>1599</v>
      </c>
      <c r="M56" s="185">
        <v>31</v>
      </c>
      <c r="N56" s="185">
        <v>6</v>
      </c>
      <c r="O56" s="185">
        <v>0</v>
      </c>
      <c r="P56" s="185">
        <v>29</v>
      </c>
      <c r="Q56" s="185">
        <v>2201</v>
      </c>
      <c r="R56" s="185">
        <v>3866</v>
      </c>
      <c r="S56" s="186">
        <v>0.8764470169189671</v>
      </c>
    </row>
    <row r="57" spans="1:19" s="155" customFormat="1" ht="19.5" customHeight="1">
      <c r="A57" s="166">
        <v>44</v>
      </c>
      <c r="B57" s="189" t="s">
        <v>87</v>
      </c>
      <c r="C57" s="185">
        <v>11143</v>
      </c>
      <c r="D57" s="185">
        <v>2741</v>
      </c>
      <c r="E57" s="185">
        <v>8402</v>
      </c>
      <c r="F57" s="185">
        <v>266</v>
      </c>
      <c r="G57" s="185">
        <v>26</v>
      </c>
      <c r="H57" s="185">
        <v>10877</v>
      </c>
      <c r="I57" s="185">
        <v>9362</v>
      </c>
      <c r="J57" s="185">
        <v>7572</v>
      </c>
      <c r="K57" s="185">
        <v>240</v>
      </c>
      <c r="L57" s="185">
        <v>1479</v>
      </c>
      <c r="M57" s="185">
        <v>56</v>
      </c>
      <c r="N57" s="185">
        <v>7</v>
      </c>
      <c r="O57" s="185">
        <v>0</v>
      </c>
      <c r="P57" s="185">
        <v>8</v>
      </c>
      <c r="Q57" s="185">
        <v>1515</v>
      </c>
      <c r="R57" s="185">
        <v>3065</v>
      </c>
      <c r="S57" s="186">
        <v>0.8344370860927153</v>
      </c>
    </row>
    <row r="58" spans="1:19" s="155" customFormat="1" ht="19.5" customHeight="1">
      <c r="A58" s="164">
        <v>45</v>
      </c>
      <c r="B58" s="189" t="s">
        <v>242</v>
      </c>
      <c r="C58" s="185">
        <v>7744</v>
      </c>
      <c r="D58" s="185">
        <v>2457</v>
      </c>
      <c r="E58" s="185">
        <v>5287</v>
      </c>
      <c r="F58" s="185">
        <v>135</v>
      </c>
      <c r="G58" s="185">
        <v>0</v>
      </c>
      <c r="H58" s="185">
        <v>7625</v>
      </c>
      <c r="I58" s="185">
        <v>6382</v>
      </c>
      <c r="J58" s="185">
        <v>4693</v>
      </c>
      <c r="K58" s="185">
        <v>380</v>
      </c>
      <c r="L58" s="185">
        <v>1172</v>
      </c>
      <c r="M58" s="185">
        <v>92</v>
      </c>
      <c r="N58" s="185">
        <v>3</v>
      </c>
      <c r="O58" s="185">
        <v>0</v>
      </c>
      <c r="P58" s="185">
        <v>42</v>
      </c>
      <c r="Q58" s="185">
        <v>1243</v>
      </c>
      <c r="R58" s="185">
        <v>2552</v>
      </c>
      <c r="S58" s="186">
        <v>0.7948918834221247</v>
      </c>
    </row>
    <row r="59" spans="1:19" s="155" customFormat="1" ht="19.5" customHeight="1">
      <c r="A59" s="166">
        <v>46</v>
      </c>
      <c r="B59" s="189" t="s">
        <v>239</v>
      </c>
      <c r="C59" s="185">
        <v>3801</v>
      </c>
      <c r="D59" s="185">
        <v>610</v>
      </c>
      <c r="E59" s="185">
        <v>3191</v>
      </c>
      <c r="F59" s="185">
        <v>62</v>
      </c>
      <c r="G59" s="185">
        <v>0</v>
      </c>
      <c r="H59" s="185">
        <v>3741</v>
      </c>
      <c r="I59" s="185">
        <v>3261</v>
      </c>
      <c r="J59" s="185">
        <v>2882</v>
      </c>
      <c r="K59" s="185">
        <v>74</v>
      </c>
      <c r="L59" s="185">
        <v>297</v>
      </c>
      <c r="M59" s="185">
        <v>4</v>
      </c>
      <c r="N59" s="185">
        <v>0</v>
      </c>
      <c r="O59" s="185">
        <v>0</v>
      </c>
      <c r="P59" s="185">
        <v>4</v>
      </c>
      <c r="Q59" s="185">
        <v>480</v>
      </c>
      <c r="R59" s="185">
        <v>785</v>
      </c>
      <c r="S59" s="186">
        <v>0.9064704078503526</v>
      </c>
    </row>
    <row r="60" spans="1:19" s="155" customFormat="1" ht="19.5" customHeight="1">
      <c r="A60" s="164">
        <v>47</v>
      </c>
      <c r="B60" s="189" t="s">
        <v>246</v>
      </c>
      <c r="C60" s="185">
        <v>9698</v>
      </c>
      <c r="D60" s="185">
        <v>1874</v>
      </c>
      <c r="E60" s="185">
        <v>7824</v>
      </c>
      <c r="F60" s="185">
        <v>152</v>
      </c>
      <c r="G60" s="185">
        <v>17</v>
      </c>
      <c r="H60" s="185">
        <v>9549</v>
      </c>
      <c r="I60" s="185">
        <v>8181</v>
      </c>
      <c r="J60" s="185">
        <v>7091</v>
      </c>
      <c r="K60" s="185">
        <v>102</v>
      </c>
      <c r="L60" s="185">
        <v>943</v>
      </c>
      <c r="M60" s="185">
        <v>18</v>
      </c>
      <c r="N60" s="185">
        <v>5</v>
      </c>
      <c r="O60" s="185">
        <v>0</v>
      </c>
      <c r="P60" s="185">
        <v>22</v>
      </c>
      <c r="Q60" s="185">
        <v>1368</v>
      </c>
      <c r="R60" s="185">
        <v>2356</v>
      </c>
      <c r="S60" s="186">
        <v>0.8792323676812126</v>
      </c>
    </row>
    <row r="61" spans="1:19" s="155" customFormat="1" ht="19.5" customHeight="1">
      <c r="A61" s="166">
        <v>48</v>
      </c>
      <c r="B61" s="189" t="s">
        <v>88</v>
      </c>
      <c r="C61" s="185">
        <v>10024</v>
      </c>
      <c r="D61" s="185">
        <v>2864</v>
      </c>
      <c r="E61" s="185">
        <v>7160</v>
      </c>
      <c r="F61" s="185">
        <v>153</v>
      </c>
      <c r="G61" s="185">
        <v>3</v>
      </c>
      <c r="H61" s="185">
        <v>9871</v>
      </c>
      <c r="I61" s="185">
        <v>8412</v>
      </c>
      <c r="J61" s="185">
        <v>6493</v>
      </c>
      <c r="K61" s="185">
        <v>216</v>
      </c>
      <c r="L61" s="185">
        <v>1669</v>
      </c>
      <c r="M61" s="185">
        <v>13</v>
      </c>
      <c r="N61" s="185">
        <v>20</v>
      </c>
      <c r="O61" s="185">
        <v>0</v>
      </c>
      <c r="P61" s="185">
        <v>1</v>
      </c>
      <c r="Q61" s="185">
        <v>1459</v>
      </c>
      <c r="R61" s="185">
        <v>3162</v>
      </c>
      <c r="S61" s="186">
        <v>0.7975511174512601</v>
      </c>
    </row>
    <row r="62" spans="1:19" s="155" customFormat="1" ht="19.5" customHeight="1">
      <c r="A62" s="164">
        <v>49</v>
      </c>
      <c r="B62" s="189" t="s">
        <v>241</v>
      </c>
      <c r="C62" s="185">
        <v>8698</v>
      </c>
      <c r="D62" s="185">
        <v>2409</v>
      </c>
      <c r="E62" s="185">
        <v>6289</v>
      </c>
      <c r="F62" s="185">
        <v>136</v>
      </c>
      <c r="G62" s="185">
        <v>0</v>
      </c>
      <c r="H62" s="185">
        <v>8562</v>
      </c>
      <c r="I62" s="185">
        <v>7408</v>
      </c>
      <c r="J62" s="185">
        <v>5700</v>
      </c>
      <c r="K62" s="185">
        <v>62</v>
      </c>
      <c r="L62" s="185">
        <v>1612</v>
      </c>
      <c r="M62" s="185">
        <v>16</v>
      </c>
      <c r="N62" s="185">
        <v>8</v>
      </c>
      <c r="O62" s="185">
        <v>0</v>
      </c>
      <c r="P62" s="185">
        <v>10</v>
      </c>
      <c r="Q62" s="185">
        <v>1154</v>
      </c>
      <c r="R62" s="185">
        <v>2800</v>
      </c>
      <c r="S62" s="186">
        <v>0.7778077753779697</v>
      </c>
    </row>
    <row r="63" spans="1:19" s="155" customFormat="1" ht="19.5" customHeight="1">
      <c r="A63" s="166">
        <v>50</v>
      </c>
      <c r="B63" s="189" t="s">
        <v>240</v>
      </c>
      <c r="C63" s="185">
        <v>3725</v>
      </c>
      <c r="D63" s="185">
        <v>344</v>
      </c>
      <c r="E63" s="185">
        <v>3381</v>
      </c>
      <c r="F63" s="185">
        <v>22</v>
      </c>
      <c r="G63" s="185">
        <v>0</v>
      </c>
      <c r="H63" s="185">
        <v>3703</v>
      </c>
      <c r="I63" s="185">
        <v>3366</v>
      </c>
      <c r="J63" s="185">
        <v>3056</v>
      </c>
      <c r="K63" s="185">
        <v>30</v>
      </c>
      <c r="L63" s="185">
        <v>266</v>
      </c>
      <c r="M63" s="185">
        <v>7</v>
      </c>
      <c r="N63" s="185">
        <v>2</v>
      </c>
      <c r="O63" s="185">
        <v>0</v>
      </c>
      <c r="P63" s="185">
        <v>5</v>
      </c>
      <c r="Q63" s="185">
        <v>337</v>
      </c>
      <c r="R63" s="185">
        <v>617</v>
      </c>
      <c r="S63" s="186">
        <v>0.916815210932858</v>
      </c>
    </row>
    <row r="64" spans="1:19" s="155" customFormat="1" ht="19.5" customHeight="1">
      <c r="A64" s="164">
        <v>51</v>
      </c>
      <c r="B64" s="189" t="s">
        <v>232</v>
      </c>
      <c r="C64" s="185">
        <v>12294</v>
      </c>
      <c r="D64" s="185">
        <v>4162</v>
      </c>
      <c r="E64" s="185">
        <v>8132</v>
      </c>
      <c r="F64" s="185">
        <v>138</v>
      </c>
      <c r="G64" s="185">
        <v>11</v>
      </c>
      <c r="H64" s="185">
        <v>12156</v>
      </c>
      <c r="I64" s="185">
        <v>10603</v>
      </c>
      <c r="J64" s="185">
        <v>7077</v>
      </c>
      <c r="K64" s="185">
        <v>239</v>
      </c>
      <c r="L64" s="185">
        <v>3142</v>
      </c>
      <c r="M64" s="185">
        <v>95</v>
      </c>
      <c r="N64" s="185">
        <v>15</v>
      </c>
      <c r="O64" s="185">
        <v>0</v>
      </c>
      <c r="P64" s="185">
        <v>35</v>
      </c>
      <c r="Q64" s="185">
        <v>1553</v>
      </c>
      <c r="R64" s="185">
        <v>4840</v>
      </c>
      <c r="S64" s="186">
        <v>0.6899933980948788</v>
      </c>
    </row>
    <row r="65" spans="1:19" s="155" customFormat="1" ht="19.5" customHeight="1">
      <c r="A65" s="166">
        <v>52</v>
      </c>
      <c r="B65" s="189" t="s">
        <v>89</v>
      </c>
      <c r="C65" s="185">
        <v>6437</v>
      </c>
      <c r="D65" s="185">
        <v>1300</v>
      </c>
      <c r="E65" s="185">
        <v>5137</v>
      </c>
      <c r="F65" s="185">
        <v>43</v>
      </c>
      <c r="G65" s="185">
        <v>0</v>
      </c>
      <c r="H65" s="185">
        <v>6394</v>
      </c>
      <c r="I65" s="185">
        <v>5605</v>
      </c>
      <c r="J65" s="185">
        <v>4801</v>
      </c>
      <c r="K65" s="185">
        <v>94</v>
      </c>
      <c r="L65" s="185">
        <v>677</v>
      </c>
      <c r="M65" s="185">
        <v>4</v>
      </c>
      <c r="N65" s="185">
        <v>7</v>
      </c>
      <c r="O65" s="185">
        <v>0</v>
      </c>
      <c r="P65" s="185">
        <v>22</v>
      </c>
      <c r="Q65" s="185">
        <v>789</v>
      </c>
      <c r="R65" s="185">
        <v>1499</v>
      </c>
      <c r="S65" s="186">
        <v>0.8733273862622658</v>
      </c>
    </row>
    <row r="66" spans="1:19" s="155" customFormat="1" ht="19.5" customHeight="1">
      <c r="A66" s="164">
        <v>53</v>
      </c>
      <c r="B66" s="189" t="s">
        <v>245</v>
      </c>
      <c r="C66" s="185">
        <v>32214</v>
      </c>
      <c r="D66" s="185">
        <v>15499</v>
      </c>
      <c r="E66" s="185">
        <v>16715</v>
      </c>
      <c r="F66" s="185">
        <v>501</v>
      </c>
      <c r="G66" s="185">
        <v>37</v>
      </c>
      <c r="H66" s="185">
        <v>31713</v>
      </c>
      <c r="I66" s="185">
        <v>24937</v>
      </c>
      <c r="J66" s="185">
        <v>15754</v>
      </c>
      <c r="K66" s="185">
        <v>1505</v>
      </c>
      <c r="L66" s="185">
        <v>7399</v>
      </c>
      <c r="M66" s="185">
        <v>135</v>
      </c>
      <c r="N66" s="185">
        <v>29</v>
      </c>
      <c r="O66" s="185">
        <v>0</v>
      </c>
      <c r="P66" s="185">
        <v>115</v>
      </c>
      <c r="Q66" s="185">
        <v>6776</v>
      </c>
      <c r="R66" s="185">
        <v>14454</v>
      </c>
      <c r="S66" s="186">
        <v>0.6921041023378914</v>
      </c>
    </row>
    <row r="67" spans="1:19" s="155" customFormat="1" ht="19.5" customHeight="1">
      <c r="A67" s="166">
        <v>54</v>
      </c>
      <c r="B67" s="189" t="s">
        <v>233</v>
      </c>
      <c r="C67" s="185">
        <v>25533</v>
      </c>
      <c r="D67" s="185">
        <v>10117</v>
      </c>
      <c r="E67" s="185">
        <v>15416</v>
      </c>
      <c r="F67" s="185">
        <v>320</v>
      </c>
      <c r="G67" s="185">
        <v>6</v>
      </c>
      <c r="H67" s="185">
        <v>25213</v>
      </c>
      <c r="I67" s="185">
        <v>20002</v>
      </c>
      <c r="J67" s="185">
        <v>13860</v>
      </c>
      <c r="K67" s="185">
        <v>799</v>
      </c>
      <c r="L67" s="185">
        <v>4940</v>
      </c>
      <c r="M67" s="185">
        <v>321</v>
      </c>
      <c r="N67" s="185">
        <v>39</v>
      </c>
      <c r="O67" s="185">
        <v>0</v>
      </c>
      <c r="P67" s="185">
        <v>43</v>
      </c>
      <c r="Q67" s="185">
        <v>5211</v>
      </c>
      <c r="R67" s="185">
        <v>10554</v>
      </c>
      <c r="S67" s="186">
        <v>0.7328767123287672</v>
      </c>
    </row>
    <row r="68" spans="1:19" s="155" customFormat="1" ht="19.5" customHeight="1">
      <c r="A68" s="164">
        <v>55</v>
      </c>
      <c r="B68" s="189" t="s">
        <v>250</v>
      </c>
      <c r="C68" s="185">
        <v>5578</v>
      </c>
      <c r="D68" s="185">
        <v>1598</v>
      </c>
      <c r="E68" s="185">
        <v>3980</v>
      </c>
      <c r="F68" s="185">
        <v>199</v>
      </c>
      <c r="G68" s="185">
        <v>0</v>
      </c>
      <c r="H68" s="185">
        <v>5379</v>
      </c>
      <c r="I68" s="185">
        <v>4689</v>
      </c>
      <c r="J68" s="185">
        <v>3398</v>
      </c>
      <c r="K68" s="185">
        <v>58</v>
      </c>
      <c r="L68" s="185">
        <v>1097</v>
      </c>
      <c r="M68" s="185">
        <v>107</v>
      </c>
      <c r="N68" s="185">
        <v>3</v>
      </c>
      <c r="O68" s="185">
        <v>0</v>
      </c>
      <c r="P68" s="185">
        <v>26</v>
      </c>
      <c r="Q68" s="185">
        <v>690</v>
      </c>
      <c r="R68" s="185">
        <v>1923</v>
      </c>
      <c r="S68" s="186">
        <v>0.7370441458733206</v>
      </c>
    </row>
    <row r="69" spans="1:19" s="155" customFormat="1" ht="19.5" customHeight="1">
      <c r="A69" s="166">
        <v>56</v>
      </c>
      <c r="B69" s="189" t="s">
        <v>93</v>
      </c>
      <c r="C69" s="185">
        <v>5386</v>
      </c>
      <c r="D69" s="185">
        <v>1288</v>
      </c>
      <c r="E69" s="185">
        <v>4098</v>
      </c>
      <c r="F69" s="185">
        <v>44</v>
      </c>
      <c r="G69" s="185">
        <v>0</v>
      </c>
      <c r="H69" s="185">
        <v>5342</v>
      </c>
      <c r="I69" s="185">
        <v>4254</v>
      </c>
      <c r="J69" s="185">
        <v>3745</v>
      </c>
      <c r="K69" s="185">
        <v>165</v>
      </c>
      <c r="L69" s="185">
        <v>276</v>
      </c>
      <c r="M69" s="185">
        <v>63</v>
      </c>
      <c r="N69" s="185">
        <v>0</v>
      </c>
      <c r="O69" s="185">
        <v>0</v>
      </c>
      <c r="P69" s="185">
        <v>5</v>
      </c>
      <c r="Q69" s="185">
        <v>1088</v>
      </c>
      <c r="R69" s="185">
        <v>1432</v>
      </c>
      <c r="S69" s="186">
        <v>0.919134931828867</v>
      </c>
    </row>
    <row r="70" spans="1:19" s="155" customFormat="1" ht="19.5" customHeight="1">
      <c r="A70" s="164">
        <v>57</v>
      </c>
      <c r="B70" s="189" t="s">
        <v>90</v>
      </c>
      <c r="C70" s="185">
        <v>7829</v>
      </c>
      <c r="D70" s="185">
        <v>2266</v>
      </c>
      <c r="E70" s="185">
        <v>5563</v>
      </c>
      <c r="F70" s="185">
        <v>134</v>
      </c>
      <c r="G70" s="185">
        <v>0</v>
      </c>
      <c r="H70" s="185">
        <v>7695</v>
      </c>
      <c r="I70" s="185">
        <v>5800</v>
      </c>
      <c r="J70" s="185">
        <v>4838</v>
      </c>
      <c r="K70" s="185">
        <v>165</v>
      </c>
      <c r="L70" s="185">
        <v>735</v>
      </c>
      <c r="M70" s="185">
        <v>8</v>
      </c>
      <c r="N70" s="185">
        <v>11</v>
      </c>
      <c r="O70" s="185">
        <v>0</v>
      </c>
      <c r="P70" s="185">
        <v>43</v>
      </c>
      <c r="Q70" s="185">
        <v>1895</v>
      </c>
      <c r="R70" s="185">
        <v>2692</v>
      </c>
      <c r="S70" s="186">
        <v>0.8625862068965517</v>
      </c>
    </row>
    <row r="71" spans="1:19" s="155" customFormat="1" ht="19.5" customHeight="1">
      <c r="A71" s="166">
        <v>58</v>
      </c>
      <c r="B71" s="189" t="s">
        <v>91</v>
      </c>
      <c r="C71" s="185">
        <v>10848</v>
      </c>
      <c r="D71" s="185">
        <v>3257</v>
      </c>
      <c r="E71" s="185">
        <v>7591</v>
      </c>
      <c r="F71" s="185">
        <v>197</v>
      </c>
      <c r="G71" s="185">
        <v>0</v>
      </c>
      <c r="H71" s="185">
        <v>10651</v>
      </c>
      <c r="I71" s="185">
        <v>7765</v>
      </c>
      <c r="J71" s="185">
        <v>6581</v>
      </c>
      <c r="K71" s="185">
        <v>356</v>
      </c>
      <c r="L71" s="185">
        <v>765</v>
      </c>
      <c r="M71" s="185">
        <v>35</v>
      </c>
      <c r="N71" s="185">
        <v>8</v>
      </c>
      <c r="O71" s="185">
        <v>1</v>
      </c>
      <c r="P71" s="185">
        <v>19</v>
      </c>
      <c r="Q71" s="185">
        <v>2886</v>
      </c>
      <c r="R71" s="185">
        <v>3714</v>
      </c>
      <c r="S71" s="186">
        <v>0.8933676754668384</v>
      </c>
    </row>
    <row r="72" spans="1:19" s="155" customFormat="1" ht="19.5" customHeight="1">
      <c r="A72" s="164">
        <v>59</v>
      </c>
      <c r="B72" s="189" t="s">
        <v>92</v>
      </c>
      <c r="C72" s="185">
        <v>14942</v>
      </c>
      <c r="D72" s="185">
        <v>4474</v>
      </c>
      <c r="E72" s="185">
        <v>10468</v>
      </c>
      <c r="F72" s="185">
        <v>326</v>
      </c>
      <c r="G72" s="185">
        <v>3</v>
      </c>
      <c r="H72" s="185">
        <v>14616</v>
      </c>
      <c r="I72" s="185">
        <v>11699</v>
      </c>
      <c r="J72" s="185">
        <v>9354</v>
      </c>
      <c r="K72" s="185">
        <v>230</v>
      </c>
      <c r="L72" s="185">
        <v>1967</v>
      </c>
      <c r="M72" s="185">
        <v>128</v>
      </c>
      <c r="N72" s="185">
        <v>4</v>
      </c>
      <c r="O72" s="185">
        <v>0</v>
      </c>
      <c r="P72" s="185">
        <v>16</v>
      </c>
      <c r="Q72" s="185">
        <v>2917</v>
      </c>
      <c r="R72" s="185">
        <v>5032</v>
      </c>
      <c r="S72" s="186">
        <v>0.8192153175485084</v>
      </c>
    </row>
    <row r="73" spans="1:19" s="155" customFormat="1" ht="19.5" customHeight="1">
      <c r="A73" s="166">
        <v>60</v>
      </c>
      <c r="B73" s="189" t="s">
        <v>234</v>
      </c>
      <c r="C73" s="185">
        <v>16092</v>
      </c>
      <c r="D73" s="185">
        <v>4967</v>
      </c>
      <c r="E73" s="185">
        <v>11125</v>
      </c>
      <c r="F73" s="185">
        <v>203</v>
      </c>
      <c r="G73" s="185">
        <v>0</v>
      </c>
      <c r="H73" s="185">
        <v>15889</v>
      </c>
      <c r="I73" s="185">
        <v>12729</v>
      </c>
      <c r="J73" s="185">
        <v>9315</v>
      </c>
      <c r="K73" s="185">
        <v>240</v>
      </c>
      <c r="L73" s="185">
        <v>2972</v>
      </c>
      <c r="M73" s="185">
        <v>92</v>
      </c>
      <c r="N73" s="185">
        <v>5</v>
      </c>
      <c r="O73" s="185">
        <v>0</v>
      </c>
      <c r="P73" s="185">
        <v>105</v>
      </c>
      <c r="Q73" s="185">
        <v>3160</v>
      </c>
      <c r="R73" s="185">
        <v>6334</v>
      </c>
      <c r="S73" s="186">
        <v>0.750648126325713</v>
      </c>
    </row>
    <row r="74" spans="1:19" s="155" customFormat="1" ht="19.5" customHeight="1">
      <c r="A74" s="164">
        <v>61</v>
      </c>
      <c r="B74" s="189" t="s">
        <v>235</v>
      </c>
      <c r="C74" s="185">
        <v>13299</v>
      </c>
      <c r="D74" s="185">
        <v>4485</v>
      </c>
      <c r="E74" s="185">
        <v>8814</v>
      </c>
      <c r="F74" s="185">
        <v>254</v>
      </c>
      <c r="G74" s="185">
        <v>8</v>
      </c>
      <c r="H74" s="185">
        <v>13045</v>
      </c>
      <c r="I74" s="185">
        <v>10243</v>
      </c>
      <c r="J74" s="185">
        <v>7108</v>
      </c>
      <c r="K74" s="185">
        <v>235</v>
      </c>
      <c r="L74" s="185">
        <v>2625</v>
      </c>
      <c r="M74" s="185">
        <v>249</v>
      </c>
      <c r="N74" s="185">
        <v>16</v>
      </c>
      <c r="O74" s="185">
        <v>0</v>
      </c>
      <c r="P74" s="185">
        <v>10</v>
      </c>
      <c r="Q74" s="185">
        <v>2802</v>
      </c>
      <c r="R74" s="185">
        <v>5702</v>
      </c>
      <c r="S74" s="186">
        <v>0.7168798203651274</v>
      </c>
    </row>
    <row r="75" spans="1:19" s="155" customFormat="1" ht="19.5" customHeight="1">
      <c r="A75" s="166">
        <v>62</v>
      </c>
      <c r="B75" s="189" t="s">
        <v>94</v>
      </c>
      <c r="C75" s="185">
        <v>8540</v>
      </c>
      <c r="D75" s="185">
        <v>1647</v>
      </c>
      <c r="E75" s="185">
        <v>6893</v>
      </c>
      <c r="F75" s="185">
        <v>176</v>
      </c>
      <c r="G75" s="185">
        <v>7</v>
      </c>
      <c r="H75" s="185">
        <v>8364</v>
      </c>
      <c r="I75" s="185">
        <v>7176</v>
      </c>
      <c r="J75" s="185">
        <v>6258</v>
      </c>
      <c r="K75" s="185">
        <v>82</v>
      </c>
      <c r="L75" s="185">
        <v>787</v>
      </c>
      <c r="M75" s="185">
        <v>34</v>
      </c>
      <c r="N75" s="185">
        <v>4</v>
      </c>
      <c r="O75" s="185">
        <v>0</v>
      </c>
      <c r="P75" s="185">
        <v>11</v>
      </c>
      <c r="Q75" s="185">
        <v>1188</v>
      </c>
      <c r="R75" s="185">
        <v>2024</v>
      </c>
      <c r="S75" s="186">
        <v>0.8835005574136009</v>
      </c>
    </row>
    <row r="76" spans="1:19" s="155" customFormat="1" ht="19.5" customHeight="1">
      <c r="A76" s="164">
        <v>63</v>
      </c>
      <c r="B76" s="189" t="s">
        <v>95</v>
      </c>
      <c r="C76" s="185">
        <v>5770</v>
      </c>
      <c r="D76" s="185">
        <v>1199</v>
      </c>
      <c r="E76" s="185">
        <v>4571</v>
      </c>
      <c r="F76" s="185">
        <v>74</v>
      </c>
      <c r="G76" s="185">
        <v>0</v>
      </c>
      <c r="H76" s="185">
        <v>5696</v>
      </c>
      <c r="I76" s="185">
        <v>4662</v>
      </c>
      <c r="J76" s="185">
        <v>4258</v>
      </c>
      <c r="K76" s="185">
        <v>145</v>
      </c>
      <c r="L76" s="185">
        <v>243</v>
      </c>
      <c r="M76" s="185">
        <v>14</v>
      </c>
      <c r="N76" s="185">
        <v>2</v>
      </c>
      <c r="O76" s="185">
        <v>0</v>
      </c>
      <c r="P76" s="185">
        <v>0</v>
      </c>
      <c r="Q76" s="185">
        <v>1034</v>
      </c>
      <c r="R76" s="185">
        <v>1293</v>
      </c>
      <c r="S76" s="186">
        <v>0.9444444444444444</v>
      </c>
    </row>
    <row r="77" spans="1:19" ht="18" customHeight="1">
      <c r="A77" s="201"/>
      <c r="B77" s="201"/>
      <c r="C77" s="201"/>
      <c r="D77" s="201"/>
      <c r="E77" s="201"/>
      <c r="F77" s="201"/>
      <c r="G77" s="201"/>
      <c r="H77" s="201"/>
      <c r="I77" s="201"/>
      <c r="J77" s="201"/>
      <c r="K77" s="201"/>
      <c r="L77" s="201"/>
      <c r="M77" s="201"/>
      <c r="N77" s="201"/>
      <c r="O77" s="201"/>
      <c r="P77" s="201"/>
      <c r="Q77" s="201"/>
      <c r="R77" s="201"/>
      <c r="S77" s="201"/>
    </row>
    <row r="78" spans="1:19" ht="32.25" customHeight="1">
      <c r="A78" s="202" t="s">
        <v>359</v>
      </c>
      <c r="B78" s="203"/>
      <c r="C78" s="203"/>
      <c r="D78" s="203"/>
      <c r="E78" s="203"/>
      <c r="F78" s="203"/>
      <c r="G78" s="203"/>
      <c r="H78" s="203"/>
      <c r="I78" s="203"/>
      <c r="J78" s="203"/>
      <c r="K78" s="203"/>
      <c r="L78" s="203"/>
      <c r="M78" s="203"/>
      <c r="N78" s="203"/>
      <c r="O78" s="203"/>
      <c r="P78" s="203"/>
      <c r="Q78" s="203"/>
      <c r="R78" s="203"/>
      <c r="S78" s="203"/>
    </row>
    <row r="79" spans="1:19" ht="23.25" customHeight="1">
      <c r="A79" s="202" t="s">
        <v>357</v>
      </c>
      <c r="B79" s="203"/>
      <c r="C79" s="203"/>
      <c r="D79" s="203"/>
      <c r="E79" s="203"/>
      <c r="F79" s="203"/>
      <c r="G79" s="203"/>
      <c r="H79" s="203"/>
      <c r="I79" s="203"/>
      <c r="J79" s="203"/>
      <c r="K79" s="203"/>
      <c r="L79" s="203"/>
      <c r="M79" s="203"/>
      <c r="N79" s="203"/>
      <c r="O79" s="203"/>
      <c r="P79" s="203"/>
      <c r="Q79" s="203"/>
      <c r="R79" s="203"/>
      <c r="S79" s="203"/>
    </row>
    <row r="80" spans="1:19" ht="35.25" customHeight="1">
      <c r="A80" s="202" t="s">
        <v>358</v>
      </c>
      <c r="B80" s="203"/>
      <c r="C80" s="203"/>
      <c r="D80" s="203"/>
      <c r="E80" s="203"/>
      <c r="F80" s="203"/>
      <c r="G80" s="203"/>
      <c r="H80" s="203"/>
      <c r="I80" s="203"/>
      <c r="J80" s="203"/>
      <c r="K80" s="203"/>
      <c r="L80" s="203"/>
      <c r="M80" s="203"/>
      <c r="N80" s="203"/>
      <c r="O80" s="203"/>
      <c r="P80" s="203"/>
      <c r="Q80" s="203"/>
      <c r="R80" s="203"/>
      <c r="S80" s="203"/>
    </row>
    <row r="81" spans="1:19" ht="18" customHeight="1">
      <c r="A81" s="204"/>
      <c r="B81" s="204"/>
      <c r="C81" s="204"/>
      <c r="D81" s="204"/>
      <c r="E81" s="204"/>
      <c r="F81" s="204"/>
      <c r="G81" s="204"/>
      <c r="H81" s="204"/>
      <c r="I81" s="204"/>
      <c r="J81" s="204"/>
      <c r="K81" s="204"/>
      <c r="L81" s="204"/>
      <c r="M81" s="204"/>
      <c r="N81" s="204"/>
      <c r="O81" s="204"/>
      <c r="P81" s="204"/>
      <c r="Q81" s="204"/>
      <c r="R81" s="204"/>
      <c r="S81" s="204"/>
    </row>
  </sheetData>
  <sheetProtection/>
  <mergeCells count="34">
    <mergeCell ref="A1:S1"/>
    <mergeCell ref="A2:S2"/>
    <mergeCell ref="A3:S3"/>
    <mergeCell ref="P8:P9"/>
    <mergeCell ref="C6:C9"/>
    <mergeCell ref="E7:E9"/>
    <mergeCell ref="I7:I9"/>
    <mergeCell ref="J7:P7"/>
    <mergeCell ref="J8:J9"/>
    <mergeCell ref="O8:O9"/>
    <mergeCell ref="A10:B10"/>
    <mergeCell ref="K8:K9"/>
    <mergeCell ref="L8:L9"/>
    <mergeCell ref="M8:M9"/>
    <mergeCell ref="N8:N9"/>
    <mergeCell ref="G5:G9"/>
    <mergeCell ref="H5:Q5"/>
    <mergeCell ref="R5:R9"/>
    <mergeCell ref="S5:S9"/>
    <mergeCell ref="D6:E6"/>
    <mergeCell ref="H6:H9"/>
    <mergeCell ref="I6:P6"/>
    <mergeCell ref="Q6:Q9"/>
    <mergeCell ref="D7:D9"/>
    <mergeCell ref="A77:S77"/>
    <mergeCell ref="A78:S78"/>
    <mergeCell ref="A79:S79"/>
    <mergeCell ref="A80:S80"/>
    <mergeCell ref="A81:S81"/>
    <mergeCell ref="P4:S4"/>
    <mergeCell ref="A5:A9"/>
    <mergeCell ref="B5:B9"/>
    <mergeCell ref="C5:E5"/>
    <mergeCell ref="F5:F9"/>
  </mergeCells>
  <printOptions/>
  <pageMargins left="0.354330708661417" right="0.31496062992126" top="0.47244094488189" bottom="0.551181102362205" header="0.31496062992126" footer="0.31496062992126"/>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O79"/>
  <sheetViews>
    <sheetView view="pageBreakPreview" zoomScaleSheetLayoutView="100" workbookViewId="0" topLeftCell="A13">
      <selection activeCell="A2" sqref="A2:T2"/>
    </sheetView>
  </sheetViews>
  <sheetFormatPr defaultColWidth="9.00390625" defaultRowHeight="15.75"/>
  <cols>
    <col min="1" max="1" width="2.50390625" style="152" customWidth="1"/>
    <col min="2" max="2" width="9.25390625" style="152" customWidth="1"/>
    <col min="3" max="3" width="7.25390625" style="152" customWidth="1"/>
    <col min="4" max="5" width="6.875" style="152" customWidth="1"/>
    <col min="6" max="6" width="6.25390625" style="152" customWidth="1"/>
    <col min="7" max="7" width="6.625" style="152" customWidth="1"/>
    <col min="8" max="8" width="7.875" style="152" customWidth="1"/>
    <col min="9" max="9" width="6.625" style="152" customWidth="1"/>
    <col min="10" max="10" width="6.875" style="152" customWidth="1"/>
    <col min="11" max="11" width="6.625" style="152" customWidth="1"/>
    <col min="12" max="12" width="5.875" style="152" customWidth="1"/>
    <col min="13" max="13" width="7.625" style="152" customWidth="1"/>
    <col min="14" max="15" width="6.50390625" style="152" customWidth="1"/>
    <col min="16" max="16" width="6.25390625" style="152" customWidth="1"/>
    <col min="17" max="17" width="6.625" style="152" customWidth="1"/>
    <col min="18" max="19" width="7.125" style="152" customWidth="1"/>
    <col min="20" max="20" width="5.50390625" style="152" customWidth="1"/>
    <col min="21" max="41" width="3.75390625" style="152" customWidth="1"/>
    <col min="42" max="16384" width="9.00390625" style="152" customWidth="1"/>
  </cols>
  <sheetData>
    <row r="1" spans="1:20" ht="39.75" customHeight="1">
      <c r="A1" s="215" t="s">
        <v>361</v>
      </c>
      <c r="B1" s="215"/>
      <c r="C1" s="215"/>
      <c r="D1" s="215"/>
      <c r="E1" s="215"/>
      <c r="F1" s="215"/>
      <c r="G1" s="215"/>
      <c r="H1" s="215"/>
      <c r="I1" s="215"/>
      <c r="J1" s="215"/>
      <c r="K1" s="215"/>
      <c r="L1" s="215"/>
      <c r="M1" s="215"/>
      <c r="N1" s="215"/>
      <c r="O1" s="215"/>
      <c r="P1" s="215"/>
      <c r="Q1" s="215"/>
      <c r="R1" s="215"/>
      <c r="S1" s="215"/>
      <c r="T1" s="215"/>
    </row>
    <row r="2" spans="1:20" ht="21" customHeight="1">
      <c r="A2" s="218" t="s">
        <v>364</v>
      </c>
      <c r="B2" s="218"/>
      <c r="C2" s="218"/>
      <c r="D2" s="218"/>
      <c r="E2" s="218"/>
      <c r="F2" s="218"/>
      <c r="G2" s="218"/>
      <c r="H2" s="218"/>
      <c r="I2" s="218"/>
      <c r="J2" s="218"/>
      <c r="K2" s="218"/>
      <c r="L2" s="218"/>
      <c r="M2" s="218"/>
      <c r="N2" s="218"/>
      <c r="O2" s="218"/>
      <c r="P2" s="218"/>
      <c r="Q2" s="218"/>
      <c r="R2" s="218"/>
      <c r="S2" s="218"/>
      <c r="T2" s="218"/>
    </row>
    <row r="3" spans="1:20" ht="15.75" customHeight="1">
      <c r="A3" s="160"/>
      <c r="B3" s="160"/>
      <c r="C3" s="160"/>
      <c r="D3" s="160"/>
      <c r="E3" s="160"/>
      <c r="F3" s="160"/>
      <c r="G3" s="160"/>
      <c r="H3" s="160"/>
      <c r="I3" s="160"/>
      <c r="J3" s="160"/>
      <c r="K3" s="160"/>
      <c r="L3" s="160"/>
      <c r="M3" s="160"/>
      <c r="N3" s="160"/>
      <c r="O3" s="160"/>
      <c r="P3" s="160"/>
      <c r="Q3" s="221" t="s">
        <v>291</v>
      </c>
      <c r="R3" s="205"/>
      <c r="S3" s="205"/>
      <c r="T3" s="205"/>
    </row>
    <row r="4" spans="1:20" ht="14.25" customHeight="1">
      <c r="A4" s="206" t="s">
        <v>56</v>
      </c>
      <c r="B4" s="206" t="s">
        <v>30</v>
      </c>
      <c r="C4" s="207" t="s">
        <v>349</v>
      </c>
      <c r="D4" s="207"/>
      <c r="E4" s="207"/>
      <c r="F4" s="208" t="s">
        <v>334</v>
      </c>
      <c r="G4" s="207" t="s">
        <v>340</v>
      </c>
      <c r="H4" s="212" t="s">
        <v>278</v>
      </c>
      <c r="I4" s="212"/>
      <c r="J4" s="212"/>
      <c r="K4" s="212"/>
      <c r="L4" s="212"/>
      <c r="M4" s="212"/>
      <c r="N4" s="212"/>
      <c r="O4" s="212"/>
      <c r="P4" s="212"/>
      <c r="Q4" s="212"/>
      <c r="R4" s="212"/>
      <c r="S4" s="211" t="s">
        <v>350</v>
      </c>
      <c r="T4" s="207" t="s">
        <v>342</v>
      </c>
    </row>
    <row r="5" spans="1:20" ht="14.25" customHeight="1">
      <c r="A5" s="206"/>
      <c r="B5" s="206"/>
      <c r="C5" s="207" t="s">
        <v>15</v>
      </c>
      <c r="D5" s="207" t="s">
        <v>6</v>
      </c>
      <c r="E5" s="207"/>
      <c r="F5" s="209"/>
      <c r="G5" s="207"/>
      <c r="H5" s="207" t="s">
        <v>278</v>
      </c>
      <c r="I5" s="212" t="s">
        <v>343</v>
      </c>
      <c r="J5" s="212"/>
      <c r="K5" s="212"/>
      <c r="L5" s="212"/>
      <c r="M5" s="212"/>
      <c r="N5" s="212"/>
      <c r="O5" s="212"/>
      <c r="P5" s="212"/>
      <c r="Q5" s="212"/>
      <c r="R5" s="207" t="s">
        <v>329</v>
      </c>
      <c r="S5" s="211"/>
      <c r="T5" s="207"/>
    </row>
    <row r="6" spans="1:20" ht="14.25" customHeight="1">
      <c r="A6" s="206"/>
      <c r="B6" s="206"/>
      <c r="C6" s="207"/>
      <c r="D6" s="207" t="s">
        <v>333</v>
      </c>
      <c r="E6" s="207" t="s">
        <v>303</v>
      </c>
      <c r="F6" s="209"/>
      <c r="G6" s="207"/>
      <c r="H6" s="207"/>
      <c r="I6" s="208" t="s">
        <v>16</v>
      </c>
      <c r="J6" s="219" t="s">
        <v>6</v>
      </c>
      <c r="K6" s="220"/>
      <c r="L6" s="220"/>
      <c r="M6" s="220"/>
      <c r="N6" s="220"/>
      <c r="O6" s="220"/>
      <c r="P6" s="220"/>
      <c r="Q6" s="220"/>
      <c r="R6" s="207"/>
      <c r="S6" s="211"/>
      <c r="T6" s="207"/>
    </row>
    <row r="7" spans="1:20" ht="12.75" customHeight="1">
      <c r="A7" s="206"/>
      <c r="B7" s="206"/>
      <c r="C7" s="207"/>
      <c r="D7" s="207"/>
      <c r="E7" s="207"/>
      <c r="F7" s="209"/>
      <c r="G7" s="207"/>
      <c r="H7" s="207"/>
      <c r="I7" s="209"/>
      <c r="J7" s="212" t="s">
        <v>312</v>
      </c>
      <c r="K7" s="207" t="s">
        <v>335</v>
      </c>
      <c r="L7" s="208" t="s">
        <v>339</v>
      </c>
      <c r="M7" s="207" t="s">
        <v>344</v>
      </c>
      <c r="N7" s="207" t="s">
        <v>336</v>
      </c>
      <c r="O7" s="207" t="s">
        <v>337</v>
      </c>
      <c r="P7" s="207" t="s">
        <v>345</v>
      </c>
      <c r="Q7" s="212" t="s">
        <v>338</v>
      </c>
      <c r="R7" s="207"/>
      <c r="S7" s="211"/>
      <c r="T7" s="207"/>
    </row>
    <row r="8" spans="1:20" ht="65.25" customHeight="1">
      <c r="A8" s="206"/>
      <c r="B8" s="206"/>
      <c r="C8" s="207"/>
      <c r="D8" s="207"/>
      <c r="E8" s="207"/>
      <c r="F8" s="210"/>
      <c r="G8" s="207"/>
      <c r="H8" s="207"/>
      <c r="I8" s="210"/>
      <c r="J8" s="212"/>
      <c r="K8" s="207"/>
      <c r="L8" s="210"/>
      <c r="M8" s="207"/>
      <c r="N8" s="207"/>
      <c r="O8" s="207"/>
      <c r="P8" s="207"/>
      <c r="Q8" s="212"/>
      <c r="R8" s="207"/>
      <c r="S8" s="211"/>
      <c r="T8" s="207"/>
    </row>
    <row r="9" spans="1:20" ht="13.5" customHeight="1">
      <c r="A9" s="213" t="s">
        <v>5</v>
      </c>
      <c r="B9" s="214"/>
      <c r="C9" s="132" t="s">
        <v>22</v>
      </c>
      <c r="D9" s="161">
        <v>2</v>
      </c>
      <c r="E9" s="132" t="s">
        <v>24</v>
      </c>
      <c r="F9" s="132" t="s">
        <v>31</v>
      </c>
      <c r="G9" s="132" t="s">
        <v>32</v>
      </c>
      <c r="H9" s="132" t="s">
        <v>33</v>
      </c>
      <c r="I9" s="184">
        <v>7</v>
      </c>
      <c r="J9" s="132" t="s">
        <v>35</v>
      </c>
      <c r="K9" s="132" t="s">
        <v>36</v>
      </c>
      <c r="L9" s="184">
        <v>10</v>
      </c>
      <c r="M9" s="132" t="s">
        <v>51</v>
      </c>
      <c r="N9" s="132" t="s">
        <v>52</v>
      </c>
      <c r="O9" s="184">
        <v>13</v>
      </c>
      <c r="P9" s="132" t="s">
        <v>54</v>
      </c>
      <c r="Q9" s="184">
        <v>15</v>
      </c>
      <c r="R9" s="132" t="s">
        <v>58</v>
      </c>
      <c r="S9" s="132" t="s">
        <v>59</v>
      </c>
      <c r="T9" s="132" t="s">
        <v>60</v>
      </c>
    </row>
    <row r="10" spans="1:41" ht="17.25" customHeight="1">
      <c r="A10" s="174"/>
      <c r="B10" s="194" t="s">
        <v>327</v>
      </c>
      <c r="C10" s="187">
        <v>144524837482.6198</v>
      </c>
      <c r="D10" s="187">
        <v>83136885438.93498</v>
      </c>
      <c r="E10" s="187">
        <v>61387952043.68481</v>
      </c>
      <c r="F10" s="187">
        <v>10949927994.773003</v>
      </c>
      <c r="G10" s="187">
        <v>2872577105.204</v>
      </c>
      <c r="H10" s="187">
        <v>133618729397.81381</v>
      </c>
      <c r="I10" s="187">
        <v>86253902890.80081</v>
      </c>
      <c r="J10" s="187">
        <v>20406771209.1254</v>
      </c>
      <c r="K10" s="187">
        <v>8681442920.464</v>
      </c>
      <c r="L10" s="187">
        <v>9651188.079</v>
      </c>
      <c r="M10" s="187">
        <v>50710329766.22442</v>
      </c>
      <c r="N10" s="187">
        <v>2637069389.0940003</v>
      </c>
      <c r="O10" s="187">
        <v>1613356366.872</v>
      </c>
      <c r="P10" s="187">
        <v>32873101</v>
      </c>
      <c r="Q10" s="187">
        <v>2162408948.942</v>
      </c>
      <c r="R10" s="187">
        <v>47364826507.49999</v>
      </c>
      <c r="S10" s="187">
        <v>104520864079.63242</v>
      </c>
      <c r="T10" s="188">
        <v>0.33735128895566485</v>
      </c>
      <c r="U10" s="195"/>
      <c r="V10" s="195"/>
      <c r="W10" s="195"/>
      <c r="X10" s="195"/>
      <c r="Y10" s="195"/>
      <c r="Z10" s="195"/>
      <c r="AA10" s="195"/>
      <c r="AB10" s="195"/>
      <c r="AC10" s="195"/>
      <c r="AD10" s="195"/>
      <c r="AE10" s="195"/>
      <c r="AF10" s="195"/>
      <c r="AG10" s="195"/>
      <c r="AH10" s="195"/>
      <c r="AI10" s="195"/>
      <c r="AJ10" s="195"/>
      <c r="AK10" s="195"/>
      <c r="AL10" s="195"/>
      <c r="AM10" s="195"/>
      <c r="AN10" s="195"/>
      <c r="AO10" s="195"/>
    </row>
    <row r="11" spans="1:41" ht="17.25" customHeight="1">
      <c r="A11" s="174"/>
      <c r="B11" s="194" t="s">
        <v>328</v>
      </c>
      <c r="C11" s="187">
        <v>66348845</v>
      </c>
      <c r="D11" s="187">
        <v>43154126</v>
      </c>
      <c r="E11" s="187">
        <v>23194719</v>
      </c>
      <c r="F11" s="187">
        <v>5102861</v>
      </c>
      <c r="G11" s="187">
        <v>0</v>
      </c>
      <c r="H11" s="187">
        <v>61245984</v>
      </c>
      <c r="I11" s="187">
        <v>26587840</v>
      </c>
      <c r="J11" s="187">
        <v>13236533</v>
      </c>
      <c r="K11" s="187">
        <v>519890</v>
      </c>
      <c r="L11" s="187">
        <v>25265</v>
      </c>
      <c r="M11" s="187">
        <v>5604887</v>
      </c>
      <c r="N11" s="187">
        <v>7201265</v>
      </c>
      <c r="O11" s="187">
        <v>0</v>
      </c>
      <c r="P11" s="187">
        <v>0</v>
      </c>
      <c r="Q11" s="187">
        <v>0</v>
      </c>
      <c r="R11" s="187">
        <v>34658144</v>
      </c>
      <c r="S11" s="187">
        <v>47464296</v>
      </c>
      <c r="T11" s="188">
        <v>0.5183455293848617</v>
      </c>
      <c r="U11" s="195"/>
      <c r="V11" s="195"/>
      <c r="W11" s="195"/>
      <c r="X11" s="195"/>
      <c r="Y11" s="195"/>
      <c r="Z11" s="195"/>
      <c r="AA11" s="195"/>
      <c r="AB11" s="195"/>
      <c r="AC11" s="195"/>
      <c r="AD11" s="195"/>
      <c r="AE11" s="195"/>
      <c r="AF11" s="195"/>
      <c r="AG11" s="195"/>
      <c r="AH11" s="195"/>
      <c r="AI11" s="195"/>
      <c r="AJ11" s="195"/>
      <c r="AK11" s="195"/>
      <c r="AL11" s="195"/>
      <c r="AM11" s="195"/>
      <c r="AN11" s="195"/>
      <c r="AO11" s="195"/>
    </row>
    <row r="12" spans="1:41" ht="20.25" customHeight="1">
      <c r="A12" s="174"/>
      <c r="B12" s="194" t="s">
        <v>319</v>
      </c>
      <c r="C12" s="187">
        <v>144458488637.6198</v>
      </c>
      <c r="D12" s="187">
        <v>83093731312.93498</v>
      </c>
      <c r="E12" s="187">
        <v>61364757324.68481</v>
      </c>
      <c r="F12" s="187">
        <v>10944825133.773003</v>
      </c>
      <c r="G12" s="187">
        <v>2872577105.204</v>
      </c>
      <c r="H12" s="187">
        <v>133557483413.81381</v>
      </c>
      <c r="I12" s="187">
        <v>86227315050.80081</v>
      </c>
      <c r="J12" s="187">
        <v>20393534676.1254</v>
      </c>
      <c r="K12" s="187">
        <v>8680923030.464</v>
      </c>
      <c r="L12" s="187">
        <v>9625923.079</v>
      </c>
      <c r="M12" s="187">
        <v>50704724879.22442</v>
      </c>
      <c r="N12" s="187">
        <v>2629868124.0940003</v>
      </c>
      <c r="O12" s="187">
        <v>1613356366.872</v>
      </c>
      <c r="P12" s="187">
        <v>32873101</v>
      </c>
      <c r="Q12" s="187">
        <v>2162408948.942</v>
      </c>
      <c r="R12" s="187">
        <v>47330168363.49999</v>
      </c>
      <c r="S12" s="187">
        <v>104473399783.63242</v>
      </c>
      <c r="T12" s="188">
        <v>0.33729548012174004</v>
      </c>
      <c r="U12" s="195"/>
      <c r="V12" s="195"/>
      <c r="W12" s="195"/>
      <c r="X12" s="195"/>
      <c r="Y12" s="195"/>
      <c r="Z12" s="195"/>
      <c r="AA12" s="195"/>
      <c r="AB12" s="195"/>
      <c r="AC12" s="195"/>
      <c r="AD12" s="195"/>
      <c r="AE12" s="195"/>
      <c r="AF12" s="195"/>
      <c r="AG12" s="195"/>
      <c r="AH12" s="195"/>
      <c r="AI12" s="195"/>
      <c r="AJ12" s="195"/>
      <c r="AK12" s="195"/>
      <c r="AL12" s="195"/>
      <c r="AM12" s="195"/>
      <c r="AN12" s="195"/>
      <c r="AO12" s="195"/>
    </row>
    <row r="13" spans="1:41" s="155" customFormat="1" ht="20.25" customHeight="1">
      <c r="A13" s="164">
        <v>1</v>
      </c>
      <c r="B13" s="149" t="s">
        <v>220</v>
      </c>
      <c r="C13" s="187">
        <v>2331470616</v>
      </c>
      <c r="D13" s="187">
        <v>1305043639</v>
      </c>
      <c r="E13" s="187">
        <v>1026426977</v>
      </c>
      <c r="F13" s="187">
        <v>126620704</v>
      </c>
      <c r="G13" s="187">
        <v>51546265</v>
      </c>
      <c r="H13" s="187">
        <v>2204849912</v>
      </c>
      <c r="I13" s="187">
        <v>1578994227</v>
      </c>
      <c r="J13" s="187">
        <v>389254393</v>
      </c>
      <c r="K13" s="187">
        <v>103073961</v>
      </c>
      <c r="L13" s="187">
        <v>95072</v>
      </c>
      <c r="M13" s="187">
        <v>1025773023</v>
      </c>
      <c r="N13" s="187">
        <v>41103769</v>
      </c>
      <c r="O13" s="187">
        <v>4515574</v>
      </c>
      <c r="P13" s="187">
        <v>53250</v>
      </c>
      <c r="Q13" s="187">
        <v>15125185</v>
      </c>
      <c r="R13" s="187">
        <v>625855685</v>
      </c>
      <c r="S13" s="187">
        <v>1712426486</v>
      </c>
      <c r="T13" s="188">
        <v>0.3118589147318016</v>
      </c>
      <c r="U13" s="195"/>
      <c r="V13" s="195"/>
      <c r="W13" s="195"/>
      <c r="X13" s="195"/>
      <c r="Y13" s="195"/>
      <c r="Z13" s="195"/>
      <c r="AA13" s="195"/>
      <c r="AB13" s="195"/>
      <c r="AC13" s="195"/>
      <c r="AD13" s="195"/>
      <c r="AE13" s="195"/>
      <c r="AF13" s="195"/>
      <c r="AG13" s="195"/>
      <c r="AH13" s="195"/>
      <c r="AI13" s="195"/>
      <c r="AJ13" s="195"/>
      <c r="AK13" s="195"/>
      <c r="AL13" s="195"/>
      <c r="AM13" s="195"/>
      <c r="AN13" s="195"/>
      <c r="AO13" s="195"/>
    </row>
    <row r="14" spans="1:41" s="155" customFormat="1" ht="20.25" customHeight="1">
      <c r="A14" s="166">
        <v>2</v>
      </c>
      <c r="B14" s="149" t="s">
        <v>221</v>
      </c>
      <c r="C14" s="187">
        <v>452602209</v>
      </c>
      <c r="D14" s="187">
        <v>245979604</v>
      </c>
      <c r="E14" s="187">
        <v>206622605</v>
      </c>
      <c r="F14" s="187">
        <v>33098433</v>
      </c>
      <c r="G14" s="187">
        <v>0</v>
      </c>
      <c r="H14" s="187">
        <v>419503776</v>
      </c>
      <c r="I14" s="187">
        <v>272473063</v>
      </c>
      <c r="J14" s="187">
        <v>76904031</v>
      </c>
      <c r="K14" s="187">
        <v>16953590</v>
      </c>
      <c r="L14" s="187">
        <v>109869</v>
      </c>
      <c r="M14" s="187">
        <v>174412949</v>
      </c>
      <c r="N14" s="187">
        <v>1319842</v>
      </c>
      <c r="O14" s="187">
        <v>955866</v>
      </c>
      <c r="P14" s="187">
        <v>1073419</v>
      </c>
      <c r="Q14" s="187">
        <v>743497</v>
      </c>
      <c r="R14" s="187">
        <v>147030713</v>
      </c>
      <c r="S14" s="187">
        <v>325536286</v>
      </c>
      <c r="T14" s="188">
        <v>0.34486891645505524</v>
      </c>
      <c r="U14" s="195"/>
      <c r="V14" s="195"/>
      <c r="W14" s="195"/>
      <c r="X14" s="195"/>
      <c r="Y14" s="195"/>
      <c r="Z14" s="195"/>
      <c r="AA14" s="195"/>
      <c r="AB14" s="195"/>
      <c r="AC14" s="195"/>
      <c r="AD14" s="195"/>
      <c r="AE14" s="195"/>
      <c r="AF14" s="195"/>
      <c r="AG14" s="195"/>
      <c r="AH14" s="195"/>
      <c r="AI14" s="195"/>
      <c r="AJ14" s="195"/>
      <c r="AK14" s="195"/>
      <c r="AL14" s="195"/>
      <c r="AM14" s="195"/>
      <c r="AN14" s="195"/>
      <c r="AO14" s="195"/>
    </row>
    <row r="15" spans="1:41" s="155" customFormat="1" ht="20.25" customHeight="1">
      <c r="A15" s="164">
        <v>3</v>
      </c>
      <c r="B15" s="149" t="s">
        <v>251</v>
      </c>
      <c r="C15" s="187">
        <v>1308012521.2</v>
      </c>
      <c r="D15" s="187">
        <v>792888835</v>
      </c>
      <c r="E15" s="187">
        <v>515123686.20000005</v>
      </c>
      <c r="F15" s="187">
        <v>66130497</v>
      </c>
      <c r="G15" s="187">
        <v>35326862.9</v>
      </c>
      <c r="H15" s="187">
        <v>1241882024.2</v>
      </c>
      <c r="I15" s="187">
        <v>1058177696.6</v>
      </c>
      <c r="J15" s="187">
        <v>140510492.8</v>
      </c>
      <c r="K15" s="187">
        <v>22412977.2</v>
      </c>
      <c r="L15" s="187">
        <v>63949</v>
      </c>
      <c r="M15" s="187">
        <v>817677861.6</v>
      </c>
      <c r="N15" s="187">
        <v>68712634</v>
      </c>
      <c r="O15" s="187">
        <v>6092205</v>
      </c>
      <c r="P15" s="187">
        <v>0</v>
      </c>
      <c r="Q15" s="187">
        <v>2707577</v>
      </c>
      <c r="R15" s="187">
        <v>183704327.6</v>
      </c>
      <c r="S15" s="187">
        <v>1078894605.2</v>
      </c>
      <c r="T15" s="188">
        <v>0.15402651135408554</v>
      </c>
      <c r="U15" s="195"/>
      <c r="V15" s="195"/>
      <c r="W15" s="195"/>
      <c r="X15" s="195"/>
      <c r="Y15" s="195"/>
      <c r="Z15" s="195"/>
      <c r="AA15" s="195"/>
      <c r="AB15" s="195"/>
      <c r="AC15" s="195"/>
      <c r="AD15" s="195"/>
      <c r="AE15" s="195"/>
      <c r="AF15" s="195"/>
      <c r="AG15" s="195"/>
      <c r="AH15" s="195"/>
      <c r="AI15" s="195"/>
      <c r="AJ15" s="195"/>
      <c r="AK15" s="195"/>
      <c r="AL15" s="195"/>
      <c r="AM15" s="195"/>
      <c r="AN15" s="195"/>
      <c r="AO15" s="195"/>
    </row>
    <row r="16" spans="1:41" s="155" customFormat="1" ht="20.25" customHeight="1">
      <c r="A16" s="166">
        <v>4</v>
      </c>
      <c r="B16" s="149" t="s">
        <v>252</v>
      </c>
      <c r="C16" s="187">
        <v>45121666</v>
      </c>
      <c r="D16" s="187">
        <v>15342640</v>
      </c>
      <c r="E16" s="187">
        <v>29779026</v>
      </c>
      <c r="F16" s="187">
        <v>7767732</v>
      </c>
      <c r="G16" s="187">
        <v>0</v>
      </c>
      <c r="H16" s="187">
        <v>37354409</v>
      </c>
      <c r="I16" s="187">
        <v>28556545</v>
      </c>
      <c r="J16" s="187">
        <v>10765315</v>
      </c>
      <c r="K16" s="187">
        <v>1327172</v>
      </c>
      <c r="L16" s="187">
        <v>52312</v>
      </c>
      <c r="M16" s="187">
        <v>12971763</v>
      </c>
      <c r="N16" s="187">
        <v>23100</v>
      </c>
      <c r="O16" s="187">
        <v>0</v>
      </c>
      <c r="P16" s="187">
        <v>0</v>
      </c>
      <c r="Q16" s="187">
        <v>3416883</v>
      </c>
      <c r="R16" s="187">
        <v>8797864</v>
      </c>
      <c r="S16" s="187">
        <v>25209610</v>
      </c>
      <c r="T16" s="188">
        <v>0.4252895089374432</v>
      </c>
      <c r="U16" s="195"/>
      <c r="V16" s="195"/>
      <c r="W16" s="195"/>
      <c r="X16" s="195"/>
      <c r="Y16" s="195"/>
      <c r="Z16" s="195"/>
      <c r="AA16" s="195"/>
      <c r="AB16" s="195"/>
      <c r="AC16" s="195"/>
      <c r="AD16" s="195"/>
      <c r="AE16" s="195"/>
      <c r="AF16" s="195"/>
      <c r="AG16" s="195"/>
      <c r="AH16" s="195"/>
      <c r="AI16" s="195"/>
      <c r="AJ16" s="195"/>
      <c r="AK16" s="195"/>
      <c r="AL16" s="195"/>
      <c r="AM16" s="195"/>
      <c r="AN16" s="195"/>
      <c r="AO16" s="195"/>
    </row>
    <row r="17" spans="1:41" s="155" customFormat="1" ht="20.25" customHeight="1">
      <c r="A17" s="164">
        <v>5</v>
      </c>
      <c r="B17" s="149" t="s">
        <v>253</v>
      </c>
      <c r="C17" s="187">
        <v>1067731595.179</v>
      </c>
      <c r="D17" s="187">
        <v>669586905</v>
      </c>
      <c r="E17" s="187">
        <v>398144690.179</v>
      </c>
      <c r="F17" s="187">
        <v>65733448</v>
      </c>
      <c r="G17" s="187">
        <v>15242462</v>
      </c>
      <c r="H17" s="187">
        <v>1001998147.179</v>
      </c>
      <c r="I17" s="187">
        <v>813875265.179</v>
      </c>
      <c r="J17" s="187">
        <v>128841103.25</v>
      </c>
      <c r="K17" s="187">
        <v>58741352</v>
      </c>
      <c r="L17" s="187">
        <v>147836</v>
      </c>
      <c r="M17" s="187">
        <v>598774124.9289999</v>
      </c>
      <c r="N17" s="187">
        <v>16670865</v>
      </c>
      <c r="O17" s="187">
        <v>119202</v>
      </c>
      <c r="P17" s="187">
        <v>751</v>
      </c>
      <c r="Q17" s="187">
        <v>10580031</v>
      </c>
      <c r="R17" s="187">
        <v>188122882</v>
      </c>
      <c r="S17" s="187">
        <v>814267855.9289999</v>
      </c>
      <c r="T17" s="188">
        <v>0.230662239389609</v>
      </c>
      <c r="U17" s="195"/>
      <c r="V17" s="195"/>
      <c r="W17" s="195"/>
      <c r="X17" s="195"/>
      <c r="Y17" s="195"/>
      <c r="Z17" s="195"/>
      <c r="AA17" s="195"/>
      <c r="AB17" s="195"/>
      <c r="AC17" s="195"/>
      <c r="AD17" s="195"/>
      <c r="AE17" s="195"/>
      <c r="AF17" s="195"/>
      <c r="AG17" s="195"/>
      <c r="AH17" s="195"/>
      <c r="AI17" s="195"/>
      <c r="AJ17" s="195"/>
      <c r="AK17" s="195"/>
      <c r="AL17" s="195"/>
      <c r="AM17" s="195"/>
      <c r="AN17" s="195"/>
      <c r="AO17" s="195"/>
    </row>
    <row r="18" spans="1:41" s="155" customFormat="1" ht="20.25" customHeight="1">
      <c r="A18" s="166">
        <v>6</v>
      </c>
      <c r="B18" s="149" t="s">
        <v>229</v>
      </c>
      <c r="C18" s="187">
        <v>711884633.7599999</v>
      </c>
      <c r="D18" s="187">
        <v>369738695.358</v>
      </c>
      <c r="E18" s="187">
        <v>342145938.4019999</v>
      </c>
      <c r="F18" s="187">
        <v>25045615.283</v>
      </c>
      <c r="G18" s="187">
        <v>0</v>
      </c>
      <c r="H18" s="187">
        <v>686839018.4769999</v>
      </c>
      <c r="I18" s="187">
        <v>543008978.1999999</v>
      </c>
      <c r="J18" s="187">
        <v>139577752.666</v>
      </c>
      <c r="K18" s="187">
        <v>64733675.848000005</v>
      </c>
      <c r="L18" s="187">
        <v>28132.235</v>
      </c>
      <c r="M18" s="187">
        <v>315295985.80099994</v>
      </c>
      <c r="N18" s="187">
        <v>13258573.16</v>
      </c>
      <c r="O18" s="187">
        <v>2060907.2610000002</v>
      </c>
      <c r="P18" s="187">
        <v>0</v>
      </c>
      <c r="Q18" s="187">
        <v>8053951.229</v>
      </c>
      <c r="R18" s="187">
        <v>143830040.277</v>
      </c>
      <c r="S18" s="187">
        <v>482499457.7279999</v>
      </c>
      <c r="T18" s="188">
        <v>0.37630972774401916</v>
      </c>
      <c r="U18" s="195"/>
      <c r="V18" s="195"/>
      <c r="W18" s="195"/>
      <c r="X18" s="195"/>
      <c r="Y18" s="195"/>
      <c r="Z18" s="195"/>
      <c r="AA18" s="195"/>
      <c r="AB18" s="195"/>
      <c r="AC18" s="195"/>
      <c r="AD18" s="195"/>
      <c r="AE18" s="195"/>
      <c r="AF18" s="195"/>
      <c r="AG18" s="195"/>
      <c r="AH18" s="195"/>
      <c r="AI18" s="195"/>
      <c r="AJ18" s="195"/>
      <c r="AK18" s="195"/>
      <c r="AL18" s="195"/>
      <c r="AM18" s="195"/>
      <c r="AN18" s="195"/>
      <c r="AO18" s="195"/>
    </row>
    <row r="19" spans="1:41" s="155" customFormat="1" ht="20.25" customHeight="1">
      <c r="A19" s="164">
        <v>7</v>
      </c>
      <c r="B19" s="149" t="s">
        <v>218</v>
      </c>
      <c r="C19" s="187">
        <v>5235096715</v>
      </c>
      <c r="D19" s="187">
        <v>3343014728</v>
      </c>
      <c r="E19" s="187">
        <v>1892081987</v>
      </c>
      <c r="F19" s="187">
        <v>341596624</v>
      </c>
      <c r="G19" s="187">
        <v>846748909</v>
      </c>
      <c r="H19" s="187">
        <v>4893500091</v>
      </c>
      <c r="I19" s="187">
        <v>4294981018</v>
      </c>
      <c r="J19" s="187">
        <v>919241108</v>
      </c>
      <c r="K19" s="187">
        <v>409893833</v>
      </c>
      <c r="L19" s="187">
        <v>57303</v>
      </c>
      <c r="M19" s="187">
        <v>2440859180</v>
      </c>
      <c r="N19" s="187">
        <v>198993757</v>
      </c>
      <c r="O19" s="187">
        <v>36661891</v>
      </c>
      <c r="P19" s="187">
        <v>33412</v>
      </c>
      <c r="Q19" s="187">
        <v>289240534</v>
      </c>
      <c r="R19" s="187">
        <v>598519073</v>
      </c>
      <c r="S19" s="187">
        <v>3564307847</v>
      </c>
      <c r="T19" s="188">
        <v>0.3094756969656996</v>
      </c>
      <c r="U19" s="195"/>
      <c r="V19" s="195"/>
      <c r="W19" s="195"/>
      <c r="X19" s="195"/>
      <c r="Y19" s="195"/>
      <c r="Z19" s="195"/>
      <c r="AA19" s="195"/>
      <c r="AB19" s="195"/>
      <c r="AC19" s="195"/>
      <c r="AD19" s="195"/>
      <c r="AE19" s="195"/>
      <c r="AF19" s="195"/>
      <c r="AG19" s="195"/>
      <c r="AH19" s="195"/>
      <c r="AI19" s="195"/>
      <c r="AJ19" s="195"/>
      <c r="AK19" s="195"/>
      <c r="AL19" s="195"/>
      <c r="AM19" s="195"/>
      <c r="AN19" s="195"/>
      <c r="AO19" s="195"/>
    </row>
    <row r="20" spans="1:41" s="155" customFormat="1" ht="20.25" customHeight="1">
      <c r="A20" s="166">
        <v>8</v>
      </c>
      <c r="B20" s="149" t="s">
        <v>243</v>
      </c>
      <c r="C20" s="187">
        <v>1119219848</v>
      </c>
      <c r="D20" s="187">
        <v>670475372</v>
      </c>
      <c r="E20" s="187">
        <v>448744476</v>
      </c>
      <c r="F20" s="187">
        <v>53913747</v>
      </c>
      <c r="G20" s="187">
        <v>0</v>
      </c>
      <c r="H20" s="187">
        <v>1065306101</v>
      </c>
      <c r="I20" s="187">
        <v>544585660</v>
      </c>
      <c r="J20" s="187">
        <v>185658712</v>
      </c>
      <c r="K20" s="187">
        <v>45159663</v>
      </c>
      <c r="L20" s="187">
        <v>25268</v>
      </c>
      <c r="M20" s="187">
        <v>272441128</v>
      </c>
      <c r="N20" s="187">
        <v>7362868</v>
      </c>
      <c r="O20" s="187">
        <v>2643393</v>
      </c>
      <c r="P20" s="187">
        <v>0</v>
      </c>
      <c r="Q20" s="187">
        <v>31294628</v>
      </c>
      <c r="R20" s="187">
        <v>520720441</v>
      </c>
      <c r="S20" s="187">
        <v>834462458</v>
      </c>
      <c r="T20" s="188">
        <v>0.42388858164205057</v>
      </c>
      <c r="U20" s="195"/>
      <c r="V20" s="195"/>
      <c r="W20" s="195"/>
      <c r="X20" s="195"/>
      <c r="Y20" s="195"/>
      <c r="Z20" s="195"/>
      <c r="AA20" s="195"/>
      <c r="AB20" s="195"/>
      <c r="AC20" s="195"/>
      <c r="AD20" s="195"/>
      <c r="AE20" s="195"/>
      <c r="AF20" s="195"/>
      <c r="AG20" s="195"/>
      <c r="AH20" s="195"/>
      <c r="AI20" s="195"/>
      <c r="AJ20" s="195"/>
      <c r="AK20" s="195"/>
      <c r="AL20" s="195"/>
      <c r="AM20" s="195"/>
      <c r="AN20" s="195"/>
      <c r="AO20" s="195"/>
    </row>
    <row r="21" spans="1:41" s="155" customFormat="1" ht="20.25" customHeight="1">
      <c r="A21" s="164">
        <v>9</v>
      </c>
      <c r="B21" s="149" t="s">
        <v>222</v>
      </c>
      <c r="C21" s="187">
        <v>1245705739</v>
      </c>
      <c r="D21" s="187">
        <v>691813463</v>
      </c>
      <c r="E21" s="187">
        <v>553892276</v>
      </c>
      <c r="F21" s="187">
        <v>147624505</v>
      </c>
      <c r="G21" s="187">
        <v>4435064</v>
      </c>
      <c r="H21" s="187">
        <v>1098081234</v>
      </c>
      <c r="I21" s="187">
        <v>794633101</v>
      </c>
      <c r="J21" s="187">
        <v>164437771</v>
      </c>
      <c r="K21" s="187">
        <v>80790938</v>
      </c>
      <c r="L21" s="187">
        <v>35173</v>
      </c>
      <c r="M21" s="187">
        <v>394861099</v>
      </c>
      <c r="N21" s="187">
        <v>45550134</v>
      </c>
      <c r="O21" s="187">
        <v>3307271</v>
      </c>
      <c r="P21" s="187">
        <v>23928439</v>
      </c>
      <c r="Q21" s="187">
        <v>81722276</v>
      </c>
      <c r="R21" s="187">
        <v>303448133</v>
      </c>
      <c r="S21" s="187">
        <v>852817352</v>
      </c>
      <c r="T21" s="188">
        <v>0.30865047238952104</v>
      </c>
      <c r="U21" s="195"/>
      <c r="V21" s="195"/>
      <c r="W21" s="195"/>
      <c r="X21" s="195"/>
      <c r="Y21" s="195"/>
      <c r="Z21" s="195"/>
      <c r="AA21" s="195"/>
      <c r="AB21" s="195"/>
      <c r="AC21" s="195"/>
      <c r="AD21" s="195"/>
      <c r="AE21" s="195"/>
      <c r="AF21" s="195"/>
      <c r="AG21" s="195"/>
      <c r="AH21" s="195"/>
      <c r="AI21" s="195"/>
      <c r="AJ21" s="195"/>
      <c r="AK21" s="195"/>
      <c r="AL21" s="195"/>
      <c r="AM21" s="195"/>
      <c r="AN21" s="195"/>
      <c r="AO21" s="195"/>
    </row>
    <row r="22" spans="1:41" s="155" customFormat="1" ht="20.25" customHeight="1">
      <c r="A22" s="166">
        <v>10</v>
      </c>
      <c r="B22" s="149" t="s">
        <v>254</v>
      </c>
      <c r="C22" s="187">
        <v>1354210013</v>
      </c>
      <c r="D22" s="187">
        <v>984251315</v>
      </c>
      <c r="E22" s="187">
        <v>369958698</v>
      </c>
      <c r="F22" s="187">
        <v>48649822</v>
      </c>
      <c r="G22" s="187">
        <v>151204565</v>
      </c>
      <c r="H22" s="187">
        <v>1305560191</v>
      </c>
      <c r="I22" s="187">
        <v>951243589</v>
      </c>
      <c r="J22" s="187">
        <v>140225790</v>
      </c>
      <c r="K22" s="187">
        <v>200183460</v>
      </c>
      <c r="L22" s="187">
        <v>35966</v>
      </c>
      <c r="M22" s="187">
        <v>549761802</v>
      </c>
      <c r="N22" s="187">
        <v>23827042</v>
      </c>
      <c r="O22" s="187">
        <v>12720575</v>
      </c>
      <c r="P22" s="187">
        <v>353094</v>
      </c>
      <c r="Q22" s="187">
        <v>24135860</v>
      </c>
      <c r="R22" s="187">
        <v>354316602</v>
      </c>
      <c r="S22" s="187">
        <v>965114975</v>
      </c>
      <c r="T22" s="188">
        <v>0.3578948861646415</v>
      </c>
      <c r="U22" s="195"/>
      <c r="V22" s="195"/>
      <c r="W22" s="195"/>
      <c r="X22" s="195"/>
      <c r="Y22" s="195"/>
      <c r="Z22" s="195"/>
      <c r="AA22" s="195"/>
      <c r="AB22" s="195"/>
      <c r="AC22" s="195"/>
      <c r="AD22" s="195"/>
      <c r="AE22" s="195"/>
      <c r="AF22" s="195"/>
      <c r="AG22" s="195"/>
      <c r="AH22" s="195"/>
      <c r="AI22" s="195"/>
      <c r="AJ22" s="195"/>
      <c r="AK22" s="195"/>
      <c r="AL22" s="195"/>
      <c r="AM22" s="195"/>
      <c r="AN22" s="195"/>
      <c r="AO22" s="195"/>
    </row>
    <row r="23" spans="1:41" s="155" customFormat="1" ht="20.25" customHeight="1">
      <c r="A23" s="164">
        <v>11</v>
      </c>
      <c r="B23" s="149" t="s">
        <v>347</v>
      </c>
      <c r="C23" s="187">
        <v>2541192211.722999</v>
      </c>
      <c r="D23" s="187">
        <v>1432561433.8990002</v>
      </c>
      <c r="E23" s="187">
        <v>1108630777.823999</v>
      </c>
      <c r="F23" s="187">
        <v>390570226.515</v>
      </c>
      <c r="G23" s="187">
        <v>108366630</v>
      </c>
      <c r="H23" s="187">
        <v>2150621985.208</v>
      </c>
      <c r="I23" s="187">
        <v>1484593414.889</v>
      </c>
      <c r="J23" s="187">
        <v>443675287.57000005</v>
      </c>
      <c r="K23" s="187">
        <v>93552457.936</v>
      </c>
      <c r="L23" s="187">
        <v>12937</v>
      </c>
      <c r="M23" s="187">
        <v>852894298.4840001</v>
      </c>
      <c r="N23" s="187">
        <v>76806717.899</v>
      </c>
      <c r="O23" s="187">
        <v>5736727</v>
      </c>
      <c r="P23" s="187">
        <v>0</v>
      </c>
      <c r="Q23" s="187">
        <v>11914989</v>
      </c>
      <c r="R23" s="187">
        <v>666028570.319</v>
      </c>
      <c r="S23" s="187">
        <v>1613381302.7020001</v>
      </c>
      <c r="T23" s="188">
        <v>0.3618773174648417</v>
      </c>
      <c r="U23" s="195"/>
      <c r="V23" s="195"/>
      <c r="W23" s="195"/>
      <c r="X23" s="195"/>
      <c r="Y23" s="195"/>
      <c r="Z23" s="195"/>
      <c r="AA23" s="195"/>
      <c r="AB23" s="195"/>
      <c r="AC23" s="195"/>
      <c r="AD23" s="195"/>
      <c r="AE23" s="195"/>
      <c r="AF23" s="195"/>
      <c r="AG23" s="195"/>
      <c r="AH23" s="195"/>
      <c r="AI23" s="195"/>
      <c r="AJ23" s="195"/>
      <c r="AK23" s="195"/>
      <c r="AL23" s="195"/>
      <c r="AM23" s="195"/>
      <c r="AN23" s="195"/>
      <c r="AO23" s="195"/>
    </row>
    <row r="24" spans="1:41" s="155" customFormat="1" ht="20.25" customHeight="1">
      <c r="A24" s="166">
        <v>12</v>
      </c>
      <c r="B24" s="149" t="s">
        <v>223</v>
      </c>
      <c r="C24" s="187">
        <v>873264943</v>
      </c>
      <c r="D24" s="187">
        <v>438044470</v>
      </c>
      <c r="E24" s="187">
        <v>435220473</v>
      </c>
      <c r="F24" s="187">
        <v>62611846</v>
      </c>
      <c r="G24" s="187">
        <v>0</v>
      </c>
      <c r="H24" s="187">
        <v>810653097</v>
      </c>
      <c r="I24" s="187">
        <v>481746967</v>
      </c>
      <c r="J24" s="187">
        <v>118008461</v>
      </c>
      <c r="K24" s="187">
        <v>32040052</v>
      </c>
      <c r="L24" s="187">
        <v>102474</v>
      </c>
      <c r="M24" s="187">
        <v>259316433</v>
      </c>
      <c r="N24" s="187">
        <v>15644954</v>
      </c>
      <c r="O24" s="187">
        <v>53506217</v>
      </c>
      <c r="P24" s="187">
        <v>0</v>
      </c>
      <c r="Q24" s="187">
        <v>3128376</v>
      </c>
      <c r="R24" s="187">
        <v>328906130</v>
      </c>
      <c r="S24" s="187">
        <v>660502110</v>
      </c>
      <c r="T24" s="188">
        <v>0.31168019164716404</v>
      </c>
      <c r="U24" s="195"/>
      <c r="V24" s="195"/>
      <c r="W24" s="195"/>
      <c r="X24" s="195"/>
      <c r="Y24" s="195"/>
      <c r="Z24" s="195"/>
      <c r="AA24" s="195"/>
      <c r="AB24" s="195"/>
      <c r="AC24" s="195"/>
      <c r="AD24" s="195"/>
      <c r="AE24" s="195"/>
      <c r="AF24" s="195"/>
      <c r="AG24" s="195"/>
      <c r="AH24" s="195"/>
      <c r="AI24" s="195"/>
      <c r="AJ24" s="195"/>
      <c r="AK24" s="195"/>
      <c r="AL24" s="195"/>
      <c r="AM24" s="195"/>
      <c r="AN24" s="195"/>
      <c r="AO24" s="195"/>
    </row>
    <row r="25" spans="1:41" s="155" customFormat="1" ht="20.25" customHeight="1">
      <c r="A25" s="164">
        <v>13</v>
      </c>
      <c r="B25" s="149" t="s">
        <v>255</v>
      </c>
      <c r="C25" s="187">
        <v>46254684</v>
      </c>
      <c r="D25" s="187">
        <v>22948558</v>
      </c>
      <c r="E25" s="187">
        <v>23306126</v>
      </c>
      <c r="F25" s="187">
        <v>588866</v>
      </c>
      <c r="G25" s="187">
        <v>0</v>
      </c>
      <c r="H25" s="187">
        <v>45665818</v>
      </c>
      <c r="I25" s="187">
        <v>25806675</v>
      </c>
      <c r="J25" s="187">
        <v>9661725</v>
      </c>
      <c r="K25" s="187">
        <v>1285963</v>
      </c>
      <c r="L25" s="187">
        <v>201690</v>
      </c>
      <c r="M25" s="187">
        <v>13931170</v>
      </c>
      <c r="N25" s="187">
        <v>51578</v>
      </c>
      <c r="O25" s="187">
        <v>151774</v>
      </c>
      <c r="P25" s="187">
        <v>0</v>
      </c>
      <c r="Q25" s="187">
        <v>522775</v>
      </c>
      <c r="R25" s="187">
        <v>19859143</v>
      </c>
      <c r="S25" s="187">
        <v>34516440</v>
      </c>
      <c r="T25" s="188">
        <v>0.4320346576999943</v>
      </c>
      <c r="U25" s="195"/>
      <c r="V25" s="195"/>
      <c r="W25" s="195"/>
      <c r="X25" s="195"/>
      <c r="Y25" s="195"/>
      <c r="Z25" s="195"/>
      <c r="AA25" s="195"/>
      <c r="AB25" s="195"/>
      <c r="AC25" s="195"/>
      <c r="AD25" s="195"/>
      <c r="AE25" s="195"/>
      <c r="AF25" s="195"/>
      <c r="AG25" s="195"/>
      <c r="AH25" s="195"/>
      <c r="AI25" s="195"/>
      <c r="AJ25" s="195"/>
      <c r="AK25" s="195"/>
      <c r="AL25" s="195"/>
      <c r="AM25" s="195"/>
      <c r="AN25" s="195"/>
      <c r="AO25" s="195"/>
    </row>
    <row r="26" spans="1:41" s="155" customFormat="1" ht="20.25" customHeight="1">
      <c r="A26" s="166">
        <v>14</v>
      </c>
      <c r="B26" s="149" t="s">
        <v>236</v>
      </c>
      <c r="C26" s="187">
        <v>2991682963.0699997</v>
      </c>
      <c r="D26" s="187">
        <v>1823159058.38</v>
      </c>
      <c r="E26" s="187">
        <v>1168523904.6899996</v>
      </c>
      <c r="F26" s="187">
        <v>356502613</v>
      </c>
      <c r="G26" s="187">
        <v>74576994</v>
      </c>
      <c r="H26" s="187">
        <v>2635180350.0699997</v>
      </c>
      <c r="I26" s="187">
        <v>2033111188.07</v>
      </c>
      <c r="J26" s="187">
        <v>571341499.07</v>
      </c>
      <c r="K26" s="187">
        <v>69331769</v>
      </c>
      <c r="L26" s="187">
        <v>0</v>
      </c>
      <c r="M26" s="187">
        <v>1125208376</v>
      </c>
      <c r="N26" s="187">
        <v>107747086</v>
      </c>
      <c r="O26" s="187">
        <v>42109610</v>
      </c>
      <c r="P26" s="187">
        <v>37508</v>
      </c>
      <c r="Q26" s="187">
        <v>117335340</v>
      </c>
      <c r="R26" s="187">
        <v>602069162</v>
      </c>
      <c r="S26" s="187">
        <v>1994507082</v>
      </c>
      <c r="T26" s="188">
        <v>0.31511964118311747</v>
      </c>
      <c r="U26" s="195"/>
      <c r="V26" s="195"/>
      <c r="W26" s="195"/>
      <c r="X26" s="195"/>
      <c r="Y26" s="195"/>
      <c r="Z26" s="195"/>
      <c r="AA26" s="195"/>
      <c r="AB26" s="195"/>
      <c r="AC26" s="195"/>
      <c r="AD26" s="195"/>
      <c r="AE26" s="195"/>
      <c r="AF26" s="195"/>
      <c r="AG26" s="195"/>
      <c r="AH26" s="195"/>
      <c r="AI26" s="195"/>
      <c r="AJ26" s="195"/>
      <c r="AK26" s="195"/>
      <c r="AL26" s="195"/>
      <c r="AM26" s="195"/>
      <c r="AN26" s="195"/>
      <c r="AO26" s="195"/>
    </row>
    <row r="27" spans="1:41" s="155" customFormat="1" ht="20.25" customHeight="1">
      <c r="A27" s="164">
        <v>15</v>
      </c>
      <c r="B27" s="149" t="s">
        <v>224</v>
      </c>
      <c r="C27" s="187">
        <v>2584227812</v>
      </c>
      <c r="D27" s="187">
        <v>1855457799</v>
      </c>
      <c r="E27" s="187">
        <v>728770013</v>
      </c>
      <c r="F27" s="187">
        <v>155198662</v>
      </c>
      <c r="G27" s="187">
        <v>44461981</v>
      </c>
      <c r="H27" s="187">
        <v>2429029150</v>
      </c>
      <c r="I27" s="187">
        <v>2155596887</v>
      </c>
      <c r="J27" s="187">
        <v>390175485</v>
      </c>
      <c r="K27" s="187">
        <v>523249361</v>
      </c>
      <c r="L27" s="187">
        <v>73440</v>
      </c>
      <c r="M27" s="187">
        <v>1128652593</v>
      </c>
      <c r="N27" s="187">
        <v>68089844</v>
      </c>
      <c r="O27" s="187">
        <v>32384152</v>
      </c>
      <c r="P27" s="187">
        <v>0</v>
      </c>
      <c r="Q27" s="187">
        <v>12972012</v>
      </c>
      <c r="R27" s="187">
        <v>273432263</v>
      </c>
      <c r="S27" s="187">
        <v>1515530864</v>
      </c>
      <c r="T27" s="188">
        <v>0.4237797389248132</v>
      </c>
      <c r="U27" s="195"/>
      <c r="V27" s="195"/>
      <c r="W27" s="195"/>
      <c r="X27" s="195"/>
      <c r="Y27" s="195"/>
      <c r="Z27" s="195"/>
      <c r="AA27" s="195"/>
      <c r="AB27" s="195"/>
      <c r="AC27" s="195"/>
      <c r="AD27" s="195"/>
      <c r="AE27" s="195"/>
      <c r="AF27" s="195"/>
      <c r="AG27" s="195"/>
      <c r="AH27" s="195"/>
      <c r="AI27" s="195"/>
      <c r="AJ27" s="195"/>
      <c r="AK27" s="195"/>
      <c r="AL27" s="195"/>
      <c r="AM27" s="195"/>
      <c r="AN27" s="195"/>
      <c r="AO27" s="195"/>
    </row>
    <row r="28" spans="1:41" s="155" customFormat="1" ht="20.25" customHeight="1">
      <c r="A28" s="166">
        <v>16</v>
      </c>
      <c r="B28" s="149" t="s">
        <v>256</v>
      </c>
      <c r="C28" s="187">
        <v>1144356129</v>
      </c>
      <c r="D28" s="187">
        <v>594067894</v>
      </c>
      <c r="E28" s="187">
        <v>550288235</v>
      </c>
      <c r="F28" s="187">
        <v>45716215</v>
      </c>
      <c r="G28" s="187">
        <v>0</v>
      </c>
      <c r="H28" s="187">
        <v>1098639914</v>
      </c>
      <c r="I28" s="187">
        <v>906852835</v>
      </c>
      <c r="J28" s="187">
        <v>235082992</v>
      </c>
      <c r="K28" s="187">
        <v>123991576</v>
      </c>
      <c r="L28" s="187">
        <v>21010</v>
      </c>
      <c r="M28" s="187">
        <v>433009096</v>
      </c>
      <c r="N28" s="187">
        <v>48763806</v>
      </c>
      <c r="O28" s="187">
        <v>44116455</v>
      </c>
      <c r="P28" s="187">
        <v>0</v>
      </c>
      <c r="Q28" s="187">
        <v>21867900</v>
      </c>
      <c r="R28" s="187">
        <v>191787079</v>
      </c>
      <c r="S28" s="187">
        <v>739544336</v>
      </c>
      <c r="T28" s="188">
        <v>0.39597999161572894</v>
      </c>
      <c r="U28" s="195"/>
      <c r="V28" s="195"/>
      <c r="W28" s="195"/>
      <c r="X28" s="195"/>
      <c r="Y28" s="195"/>
      <c r="Z28" s="195"/>
      <c r="AA28" s="195"/>
      <c r="AB28" s="195"/>
      <c r="AC28" s="195"/>
      <c r="AD28" s="195"/>
      <c r="AE28" s="195"/>
      <c r="AF28" s="195"/>
      <c r="AG28" s="195"/>
      <c r="AH28" s="195"/>
      <c r="AI28" s="195"/>
      <c r="AJ28" s="195"/>
      <c r="AK28" s="195"/>
      <c r="AL28" s="195"/>
      <c r="AM28" s="195"/>
      <c r="AN28" s="195"/>
      <c r="AO28" s="195"/>
    </row>
    <row r="29" spans="1:41" s="155" customFormat="1" ht="20.25" customHeight="1">
      <c r="A29" s="164">
        <v>17</v>
      </c>
      <c r="B29" s="149" t="s">
        <v>257</v>
      </c>
      <c r="C29" s="187">
        <v>1204127405</v>
      </c>
      <c r="D29" s="187">
        <v>844056552</v>
      </c>
      <c r="E29" s="187">
        <v>360070853</v>
      </c>
      <c r="F29" s="187">
        <v>167563186</v>
      </c>
      <c r="G29" s="187">
        <v>0</v>
      </c>
      <c r="H29" s="187">
        <v>1036564219</v>
      </c>
      <c r="I29" s="187">
        <v>802050882</v>
      </c>
      <c r="J29" s="187">
        <v>618348582</v>
      </c>
      <c r="K29" s="187">
        <v>14888655</v>
      </c>
      <c r="L29" s="187">
        <v>0</v>
      </c>
      <c r="M29" s="187">
        <v>150674243</v>
      </c>
      <c r="N29" s="187">
        <v>16220331</v>
      </c>
      <c r="O29" s="187">
        <v>0</v>
      </c>
      <c r="P29" s="187">
        <v>0</v>
      </c>
      <c r="Q29" s="187">
        <v>1919071</v>
      </c>
      <c r="R29" s="187">
        <v>234513337</v>
      </c>
      <c r="S29" s="187">
        <v>403326982</v>
      </c>
      <c r="T29" s="188">
        <v>0.7895225243328141</v>
      </c>
      <c r="U29" s="195"/>
      <c r="V29" s="195"/>
      <c r="W29" s="195"/>
      <c r="X29" s="195"/>
      <c r="Y29" s="195"/>
      <c r="Z29" s="195"/>
      <c r="AA29" s="195"/>
      <c r="AB29" s="195"/>
      <c r="AC29" s="195"/>
      <c r="AD29" s="195"/>
      <c r="AE29" s="195"/>
      <c r="AF29" s="195"/>
      <c r="AG29" s="195"/>
      <c r="AH29" s="195"/>
      <c r="AI29" s="195"/>
      <c r="AJ29" s="195"/>
      <c r="AK29" s="195"/>
      <c r="AL29" s="195"/>
      <c r="AM29" s="195"/>
      <c r="AN29" s="195"/>
      <c r="AO29" s="195"/>
    </row>
    <row r="30" spans="1:41" s="155" customFormat="1" ht="20.25" customHeight="1">
      <c r="A30" s="166">
        <v>18</v>
      </c>
      <c r="B30" s="149" t="s">
        <v>73</v>
      </c>
      <c r="C30" s="187">
        <v>50396449.969</v>
      </c>
      <c r="D30" s="187">
        <v>15130338</v>
      </c>
      <c r="E30" s="187">
        <v>35266111.969</v>
      </c>
      <c r="F30" s="187">
        <v>4464729</v>
      </c>
      <c r="G30" s="187">
        <v>0</v>
      </c>
      <c r="H30" s="187">
        <v>45931720.969</v>
      </c>
      <c r="I30" s="187">
        <v>30777100.805</v>
      </c>
      <c r="J30" s="187">
        <v>12182664.805</v>
      </c>
      <c r="K30" s="187">
        <v>11503511</v>
      </c>
      <c r="L30" s="187">
        <v>172142</v>
      </c>
      <c r="M30" s="187">
        <v>4102358</v>
      </c>
      <c r="N30" s="187">
        <v>1</v>
      </c>
      <c r="O30" s="187">
        <v>0</v>
      </c>
      <c r="P30" s="187">
        <v>0</v>
      </c>
      <c r="Q30" s="187">
        <v>2816424</v>
      </c>
      <c r="R30" s="187">
        <v>15154620.164</v>
      </c>
      <c r="S30" s="187">
        <v>22073403.164</v>
      </c>
      <c r="T30" s="188">
        <v>0.7751970517354257</v>
      </c>
      <c r="U30" s="195"/>
      <c r="V30" s="195"/>
      <c r="W30" s="195"/>
      <c r="X30" s="195"/>
      <c r="Y30" s="195"/>
      <c r="Z30" s="195"/>
      <c r="AA30" s="195"/>
      <c r="AB30" s="195"/>
      <c r="AC30" s="195"/>
      <c r="AD30" s="195"/>
      <c r="AE30" s="195"/>
      <c r="AF30" s="195"/>
      <c r="AG30" s="195"/>
      <c r="AH30" s="195"/>
      <c r="AI30" s="195"/>
      <c r="AJ30" s="195"/>
      <c r="AK30" s="195"/>
      <c r="AL30" s="195"/>
      <c r="AM30" s="195"/>
      <c r="AN30" s="195"/>
      <c r="AO30" s="195"/>
    </row>
    <row r="31" spans="1:41" s="155" customFormat="1" ht="20.25" customHeight="1">
      <c r="A31" s="164">
        <v>19</v>
      </c>
      <c r="B31" s="149" t="s">
        <v>228</v>
      </c>
      <c r="C31" s="187">
        <v>3622871102</v>
      </c>
      <c r="D31" s="187">
        <v>2203607151.3389997</v>
      </c>
      <c r="E31" s="187">
        <v>1419263950.6610003</v>
      </c>
      <c r="F31" s="187">
        <v>184982005</v>
      </c>
      <c r="G31" s="187">
        <v>307154181</v>
      </c>
      <c r="H31" s="187">
        <v>3437889097</v>
      </c>
      <c r="I31" s="187">
        <v>2411026726</v>
      </c>
      <c r="J31" s="187">
        <v>567468384</v>
      </c>
      <c r="K31" s="187">
        <v>225974904</v>
      </c>
      <c r="L31" s="187">
        <v>209843</v>
      </c>
      <c r="M31" s="187">
        <v>1390635885</v>
      </c>
      <c r="N31" s="187">
        <v>139293811</v>
      </c>
      <c r="O31" s="187">
        <v>75463755</v>
      </c>
      <c r="P31" s="187">
        <v>0</v>
      </c>
      <c r="Q31" s="187">
        <v>11980144</v>
      </c>
      <c r="R31" s="187">
        <v>1026862371</v>
      </c>
      <c r="S31" s="187">
        <v>2644235966</v>
      </c>
      <c r="T31" s="188">
        <v>0.3291764137001939</v>
      </c>
      <c r="U31" s="195"/>
      <c r="V31" s="195"/>
      <c r="W31" s="195"/>
      <c r="X31" s="195"/>
      <c r="Y31" s="195"/>
      <c r="Z31" s="195"/>
      <c r="AA31" s="195"/>
      <c r="AB31" s="195"/>
      <c r="AC31" s="195"/>
      <c r="AD31" s="195"/>
      <c r="AE31" s="195"/>
      <c r="AF31" s="195"/>
      <c r="AG31" s="195"/>
      <c r="AH31" s="195"/>
      <c r="AI31" s="195"/>
      <c r="AJ31" s="195"/>
      <c r="AK31" s="195"/>
      <c r="AL31" s="195"/>
      <c r="AM31" s="195"/>
      <c r="AN31" s="195"/>
      <c r="AO31" s="195"/>
    </row>
    <row r="32" spans="1:41" s="155" customFormat="1" ht="20.25" customHeight="1">
      <c r="A32" s="166">
        <v>20</v>
      </c>
      <c r="B32" s="149" t="s">
        <v>230</v>
      </c>
      <c r="C32" s="187">
        <v>1430133942</v>
      </c>
      <c r="D32" s="187">
        <v>806487350</v>
      </c>
      <c r="E32" s="187">
        <v>623646592</v>
      </c>
      <c r="F32" s="187">
        <v>200668466</v>
      </c>
      <c r="G32" s="187">
        <v>0</v>
      </c>
      <c r="H32" s="187">
        <v>1229465476</v>
      </c>
      <c r="I32" s="187">
        <v>779077699</v>
      </c>
      <c r="J32" s="187">
        <v>293324137</v>
      </c>
      <c r="K32" s="187">
        <v>56448518</v>
      </c>
      <c r="L32" s="187">
        <v>44374</v>
      </c>
      <c r="M32" s="187">
        <v>407019035</v>
      </c>
      <c r="N32" s="187">
        <v>13098693</v>
      </c>
      <c r="O32" s="187">
        <v>1321242</v>
      </c>
      <c r="P32" s="187">
        <v>0</v>
      </c>
      <c r="Q32" s="187">
        <v>7821700</v>
      </c>
      <c r="R32" s="187">
        <v>450387777</v>
      </c>
      <c r="S32" s="187">
        <v>879648447</v>
      </c>
      <c r="T32" s="188">
        <v>0.4490143017172925</v>
      </c>
      <c r="U32" s="195"/>
      <c r="V32" s="195"/>
      <c r="W32" s="195"/>
      <c r="X32" s="195"/>
      <c r="Y32" s="195"/>
      <c r="Z32" s="195"/>
      <c r="AA32" s="195"/>
      <c r="AB32" s="195"/>
      <c r="AC32" s="195"/>
      <c r="AD32" s="195"/>
      <c r="AE32" s="195"/>
      <c r="AF32" s="195"/>
      <c r="AG32" s="195"/>
      <c r="AH32" s="195"/>
      <c r="AI32" s="195"/>
      <c r="AJ32" s="195"/>
      <c r="AK32" s="195"/>
      <c r="AL32" s="195"/>
      <c r="AM32" s="195"/>
      <c r="AN32" s="195"/>
      <c r="AO32" s="195"/>
    </row>
    <row r="33" spans="1:41" s="155" customFormat="1" ht="20.25" customHeight="1">
      <c r="A33" s="164">
        <v>21</v>
      </c>
      <c r="B33" s="149" t="s">
        <v>74</v>
      </c>
      <c r="C33" s="187">
        <v>1049180253.057</v>
      </c>
      <c r="D33" s="187">
        <v>671617230</v>
      </c>
      <c r="E33" s="187">
        <v>377563023.05700004</v>
      </c>
      <c r="F33" s="187">
        <v>86875515.341</v>
      </c>
      <c r="G33" s="187">
        <v>8565373</v>
      </c>
      <c r="H33" s="187">
        <v>964046909.511</v>
      </c>
      <c r="I33" s="187">
        <v>663059881.4130001</v>
      </c>
      <c r="J33" s="187">
        <v>190125799.45200002</v>
      </c>
      <c r="K33" s="187">
        <v>83481237.344</v>
      </c>
      <c r="L33" s="187">
        <v>66017</v>
      </c>
      <c r="M33" s="187">
        <v>365501104.842</v>
      </c>
      <c r="N33" s="187">
        <v>15149007.774999999</v>
      </c>
      <c r="O33" s="187">
        <v>2175699</v>
      </c>
      <c r="P33" s="187">
        <v>3568077</v>
      </c>
      <c r="Q33" s="187">
        <v>2992939</v>
      </c>
      <c r="R33" s="187">
        <v>300987028.098</v>
      </c>
      <c r="S33" s="187">
        <v>690373855.7149999</v>
      </c>
      <c r="T33" s="188">
        <v>0.4127425915330523</v>
      </c>
      <c r="U33" s="195"/>
      <c r="V33" s="195"/>
      <c r="W33" s="195"/>
      <c r="X33" s="195"/>
      <c r="Y33" s="195"/>
      <c r="Z33" s="195"/>
      <c r="AA33" s="195"/>
      <c r="AB33" s="195"/>
      <c r="AC33" s="195"/>
      <c r="AD33" s="195"/>
      <c r="AE33" s="195"/>
      <c r="AF33" s="195"/>
      <c r="AG33" s="195"/>
      <c r="AH33" s="195"/>
      <c r="AI33" s="195"/>
      <c r="AJ33" s="195"/>
      <c r="AK33" s="195"/>
      <c r="AL33" s="195"/>
      <c r="AM33" s="195"/>
      <c r="AN33" s="195"/>
      <c r="AO33" s="195"/>
    </row>
    <row r="34" spans="1:41" s="155" customFormat="1" ht="20.25" customHeight="1">
      <c r="A34" s="166">
        <v>22</v>
      </c>
      <c r="B34" s="149" t="s">
        <v>75</v>
      </c>
      <c r="C34" s="187">
        <v>76153728</v>
      </c>
      <c r="D34" s="187">
        <v>20867769</v>
      </c>
      <c r="E34" s="187">
        <v>55285959</v>
      </c>
      <c r="F34" s="187">
        <v>13409366</v>
      </c>
      <c r="G34" s="187">
        <v>0</v>
      </c>
      <c r="H34" s="187">
        <v>65925459</v>
      </c>
      <c r="I34" s="187">
        <v>22049146</v>
      </c>
      <c r="J34" s="187">
        <v>10101399</v>
      </c>
      <c r="K34" s="187">
        <v>3633640</v>
      </c>
      <c r="L34" s="187">
        <v>73075</v>
      </c>
      <c r="M34" s="187">
        <v>6652593</v>
      </c>
      <c r="N34" s="187">
        <v>1538143</v>
      </c>
      <c r="O34" s="187">
        <v>15693</v>
      </c>
      <c r="P34" s="187">
        <v>0</v>
      </c>
      <c r="Q34" s="187">
        <v>34603</v>
      </c>
      <c r="R34" s="187">
        <v>43876313</v>
      </c>
      <c r="S34" s="187">
        <v>52117345</v>
      </c>
      <c r="T34" s="188">
        <v>0.6262425764698552</v>
      </c>
      <c r="U34" s="195"/>
      <c r="V34" s="195"/>
      <c r="W34" s="195"/>
      <c r="X34" s="195"/>
      <c r="Y34" s="195"/>
      <c r="Z34" s="195"/>
      <c r="AA34" s="195"/>
      <c r="AB34" s="195"/>
      <c r="AC34" s="195"/>
      <c r="AD34" s="195"/>
      <c r="AE34" s="195"/>
      <c r="AF34" s="195"/>
      <c r="AG34" s="195"/>
      <c r="AH34" s="195"/>
      <c r="AI34" s="195"/>
      <c r="AJ34" s="195"/>
      <c r="AK34" s="195"/>
      <c r="AL34" s="195"/>
      <c r="AM34" s="195"/>
      <c r="AN34" s="195"/>
      <c r="AO34" s="195"/>
    </row>
    <row r="35" spans="1:41" s="155" customFormat="1" ht="20.25" customHeight="1">
      <c r="A35" s="164">
        <v>23</v>
      </c>
      <c r="B35" s="149" t="s">
        <v>76</v>
      </c>
      <c r="C35" s="187">
        <v>203260868</v>
      </c>
      <c r="D35" s="187">
        <v>162368189</v>
      </c>
      <c r="E35" s="187">
        <v>40892679</v>
      </c>
      <c r="F35" s="187">
        <v>811188</v>
      </c>
      <c r="G35" s="187">
        <v>0</v>
      </c>
      <c r="H35" s="187">
        <v>202449680</v>
      </c>
      <c r="I35" s="187">
        <v>180339805</v>
      </c>
      <c r="J35" s="187">
        <v>70935295</v>
      </c>
      <c r="K35" s="187">
        <v>1657960</v>
      </c>
      <c r="L35" s="187">
        <v>26157</v>
      </c>
      <c r="M35" s="187">
        <v>105638709</v>
      </c>
      <c r="N35" s="187">
        <v>2430</v>
      </c>
      <c r="O35" s="187">
        <v>859881</v>
      </c>
      <c r="P35" s="187">
        <v>0</v>
      </c>
      <c r="Q35" s="187">
        <v>1219373</v>
      </c>
      <c r="R35" s="187">
        <v>22109875</v>
      </c>
      <c r="S35" s="187">
        <v>129830268</v>
      </c>
      <c r="T35" s="188">
        <v>0.40268099435950927</v>
      </c>
      <c r="U35" s="195"/>
      <c r="V35" s="195"/>
      <c r="W35" s="195"/>
      <c r="X35" s="195"/>
      <c r="Y35" s="195"/>
      <c r="Z35" s="195"/>
      <c r="AA35" s="195"/>
      <c r="AB35" s="195"/>
      <c r="AC35" s="195"/>
      <c r="AD35" s="195"/>
      <c r="AE35" s="195"/>
      <c r="AF35" s="195"/>
      <c r="AG35" s="195"/>
      <c r="AH35" s="195"/>
      <c r="AI35" s="195"/>
      <c r="AJ35" s="195"/>
      <c r="AK35" s="195"/>
      <c r="AL35" s="195"/>
      <c r="AM35" s="195"/>
      <c r="AN35" s="195"/>
      <c r="AO35" s="195"/>
    </row>
    <row r="36" spans="1:41" s="155" customFormat="1" ht="20.25" customHeight="1">
      <c r="A36" s="166">
        <v>24</v>
      </c>
      <c r="B36" s="149" t="s">
        <v>77</v>
      </c>
      <c r="C36" s="187">
        <v>15050036524.841</v>
      </c>
      <c r="D36" s="187">
        <v>6495503758.788001</v>
      </c>
      <c r="E36" s="187">
        <v>8554532766.052999</v>
      </c>
      <c r="F36" s="187">
        <v>2412042570.054</v>
      </c>
      <c r="G36" s="187">
        <v>1145200</v>
      </c>
      <c r="H36" s="187">
        <v>12637993954.787</v>
      </c>
      <c r="I36" s="187">
        <v>10564241804.799002</v>
      </c>
      <c r="J36" s="187">
        <v>2172781916.8389997</v>
      </c>
      <c r="K36" s="187">
        <v>465471292.011</v>
      </c>
      <c r="L36" s="187">
        <v>1379637</v>
      </c>
      <c r="M36" s="187">
        <v>7388696753.948999</v>
      </c>
      <c r="N36" s="187">
        <v>174880141</v>
      </c>
      <c r="O36" s="187">
        <v>267255995</v>
      </c>
      <c r="P36" s="187">
        <v>0</v>
      </c>
      <c r="Q36" s="187">
        <v>93776069</v>
      </c>
      <c r="R36" s="187">
        <v>2073752149.988</v>
      </c>
      <c r="S36" s="187">
        <v>9998361108.937</v>
      </c>
      <c r="T36" s="188">
        <v>0.24986486438154965</v>
      </c>
      <c r="U36" s="195"/>
      <c r="V36" s="195"/>
      <c r="W36" s="195"/>
      <c r="X36" s="195"/>
      <c r="Y36" s="195"/>
      <c r="Z36" s="195"/>
      <c r="AA36" s="195"/>
      <c r="AB36" s="195"/>
      <c r="AC36" s="195"/>
      <c r="AD36" s="195"/>
      <c r="AE36" s="195"/>
      <c r="AF36" s="195"/>
      <c r="AG36" s="195"/>
      <c r="AH36" s="195"/>
      <c r="AI36" s="195"/>
      <c r="AJ36" s="195"/>
      <c r="AK36" s="195"/>
      <c r="AL36" s="195"/>
      <c r="AM36" s="195"/>
      <c r="AN36" s="195"/>
      <c r="AO36" s="195"/>
    </row>
    <row r="37" spans="1:41" s="155" customFormat="1" ht="20.25" customHeight="1">
      <c r="A37" s="164">
        <v>25</v>
      </c>
      <c r="B37" s="149" t="s">
        <v>237</v>
      </c>
      <c r="C37" s="187">
        <v>366517541</v>
      </c>
      <c r="D37" s="187">
        <v>42970557</v>
      </c>
      <c r="E37" s="187">
        <v>323546984</v>
      </c>
      <c r="F37" s="187">
        <v>3814136</v>
      </c>
      <c r="G37" s="187">
        <v>0</v>
      </c>
      <c r="H37" s="187">
        <v>362703405</v>
      </c>
      <c r="I37" s="187">
        <v>342451268</v>
      </c>
      <c r="J37" s="187">
        <v>19631613</v>
      </c>
      <c r="K37" s="187">
        <v>20921742</v>
      </c>
      <c r="L37" s="187">
        <v>69359</v>
      </c>
      <c r="M37" s="187">
        <v>297773760</v>
      </c>
      <c r="N37" s="187">
        <v>3676101</v>
      </c>
      <c r="O37" s="187">
        <v>72675</v>
      </c>
      <c r="P37" s="187">
        <v>0</v>
      </c>
      <c r="Q37" s="187">
        <v>306018</v>
      </c>
      <c r="R37" s="187">
        <v>20252137</v>
      </c>
      <c r="S37" s="187">
        <v>322080691</v>
      </c>
      <c r="T37" s="188">
        <v>0.11862334234370538</v>
      </c>
      <c r="U37" s="195"/>
      <c r="V37" s="195"/>
      <c r="W37" s="195"/>
      <c r="X37" s="195"/>
      <c r="Y37" s="195"/>
      <c r="Z37" s="195"/>
      <c r="AA37" s="195"/>
      <c r="AB37" s="195"/>
      <c r="AC37" s="195"/>
      <c r="AD37" s="195"/>
      <c r="AE37" s="195"/>
      <c r="AF37" s="195"/>
      <c r="AG37" s="195"/>
      <c r="AH37" s="195"/>
      <c r="AI37" s="195"/>
      <c r="AJ37" s="195"/>
      <c r="AK37" s="195"/>
      <c r="AL37" s="195"/>
      <c r="AM37" s="195"/>
      <c r="AN37" s="195"/>
      <c r="AO37" s="195"/>
    </row>
    <row r="38" spans="1:41" s="155" customFormat="1" ht="20.25" customHeight="1">
      <c r="A38" s="166">
        <v>26</v>
      </c>
      <c r="B38" s="149" t="s">
        <v>78</v>
      </c>
      <c r="C38" s="187">
        <v>1477284646</v>
      </c>
      <c r="D38" s="187">
        <v>1253488358</v>
      </c>
      <c r="E38" s="187">
        <v>223796288</v>
      </c>
      <c r="F38" s="187">
        <v>59345973</v>
      </c>
      <c r="G38" s="187">
        <v>0</v>
      </c>
      <c r="H38" s="187">
        <v>1417938673</v>
      </c>
      <c r="I38" s="187">
        <v>1348046729</v>
      </c>
      <c r="J38" s="187">
        <v>87374085</v>
      </c>
      <c r="K38" s="187">
        <v>1036807156</v>
      </c>
      <c r="L38" s="187">
        <v>97302</v>
      </c>
      <c r="M38" s="187">
        <v>170357427</v>
      </c>
      <c r="N38" s="187">
        <v>7171213</v>
      </c>
      <c r="O38" s="187">
        <v>43228694</v>
      </c>
      <c r="P38" s="187">
        <v>0</v>
      </c>
      <c r="Q38" s="187">
        <v>3010852</v>
      </c>
      <c r="R38" s="187">
        <v>69891944</v>
      </c>
      <c r="S38" s="187">
        <v>293660130</v>
      </c>
      <c r="T38" s="188">
        <v>0.8340056162845376</v>
      </c>
      <c r="U38" s="195"/>
      <c r="V38" s="195"/>
      <c r="W38" s="195"/>
      <c r="X38" s="195"/>
      <c r="Y38" s="195"/>
      <c r="Z38" s="195"/>
      <c r="AA38" s="195"/>
      <c r="AB38" s="195"/>
      <c r="AC38" s="195"/>
      <c r="AD38" s="195"/>
      <c r="AE38" s="195"/>
      <c r="AF38" s="195"/>
      <c r="AG38" s="195"/>
      <c r="AH38" s="195"/>
      <c r="AI38" s="195"/>
      <c r="AJ38" s="195"/>
      <c r="AK38" s="195"/>
      <c r="AL38" s="195"/>
      <c r="AM38" s="195"/>
      <c r="AN38" s="195"/>
      <c r="AO38" s="195"/>
    </row>
    <row r="39" spans="1:41" s="155" customFormat="1" ht="20.25" customHeight="1">
      <c r="A39" s="164">
        <v>27</v>
      </c>
      <c r="B39" s="149" t="s">
        <v>79</v>
      </c>
      <c r="C39" s="187">
        <v>4554574304</v>
      </c>
      <c r="D39" s="187">
        <v>2857248833</v>
      </c>
      <c r="E39" s="187">
        <v>1697325471</v>
      </c>
      <c r="F39" s="187">
        <v>453800266</v>
      </c>
      <c r="G39" s="187">
        <v>80680444</v>
      </c>
      <c r="H39" s="187">
        <v>4100774038</v>
      </c>
      <c r="I39" s="187">
        <v>2656599470</v>
      </c>
      <c r="J39" s="187">
        <v>547363409</v>
      </c>
      <c r="K39" s="187">
        <v>144807405</v>
      </c>
      <c r="L39" s="187">
        <v>208859</v>
      </c>
      <c r="M39" s="187">
        <v>1917151760</v>
      </c>
      <c r="N39" s="187">
        <v>6185601</v>
      </c>
      <c r="O39" s="187">
        <v>36324982</v>
      </c>
      <c r="P39" s="187">
        <v>0</v>
      </c>
      <c r="Q39" s="187">
        <v>4557454</v>
      </c>
      <c r="R39" s="187">
        <v>1444174568</v>
      </c>
      <c r="S39" s="187">
        <v>3408394365</v>
      </c>
      <c r="T39" s="188">
        <v>0.2606262934321823</v>
      </c>
      <c r="U39" s="195"/>
      <c r="V39" s="195"/>
      <c r="W39" s="195"/>
      <c r="X39" s="195"/>
      <c r="Y39" s="195"/>
      <c r="Z39" s="195"/>
      <c r="AA39" s="195"/>
      <c r="AB39" s="195"/>
      <c r="AC39" s="195"/>
      <c r="AD39" s="195"/>
      <c r="AE39" s="195"/>
      <c r="AF39" s="195"/>
      <c r="AG39" s="195"/>
      <c r="AH39" s="195"/>
      <c r="AI39" s="195"/>
      <c r="AJ39" s="195"/>
      <c r="AK39" s="195"/>
      <c r="AL39" s="195"/>
      <c r="AM39" s="195"/>
      <c r="AN39" s="195"/>
      <c r="AO39" s="195"/>
    </row>
    <row r="40" spans="1:41" s="155" customFormat="1" ht="20.25" customHeight="1">
      <c r="A40" s="166">
        <v>28</v>
      </c>
      <c r="B40" s="149" t="s">
        <v>219</v>
      </c>
      <c r="C40" s="187">
        <v>713753832</v>
      </c>
      <c r="D40" s="187">
        <v>382887689</v>
      </c>
      <c r="E40" s="187">
        <v>330866143</v>
      </c>
      <c r="F40" s="187">
        <v>100516020</v>
      </c>
      <c r="G40" s="187">
        <v>151486185</v>
      </c>
      <c r="H40" s="187">
        <v>613237812</v>
      </c>
      <c r="I40" s="187">
        <v>367376567</v>
      </c>
      <c r="J40" s="187">
        <v>85625221</v>
      </c>
      <c r="K40" s="187">
        <v>35615552</v>
      </c>
      <c r="L40" s="187">
        <v>5581</v>
      </c>
      <c r="M40" s="187">
        <v>234049725</v>
      </c>
      <c r="N40" s="187">
        <v>8674629</v>
      </c>
      <c r="O40" s="187">
        <v>196375</v>
      </c>
      <c r="P40" s="187">
        <v>652000</v>
      </c>
      <c r="Q40" s="187">
        <v>2557484</v>
      </c>
      <c r="R40" s="187">
        <v>245861245</v>
      </c>
      <c r="S40" s="187">
        <v>491991458</v>
      </c>
      <c r="T40" s="188">
        <v>0.33003290054697476</v>
      </c>
      <c r="U40" s="195"/>
      <c r="V40" s="195"/>
      <c r="W40" s="195"/>
      <c r="X40" s="195"/>
      <c r="Y40" s="195"/>
      <c r="Z40" s="195"/>
      <c r="AA40" s="195"/>
      <c r="AB40" s="195"/>
      <c r="AC40" s="195"/>
      <c r="AD40" s="195"/>
      <c r="AE40" s="195"/>
      <c r="AF40" s="195"/>
      <c r="AG40" s="195"/>
      <c r="AH40" s="195"/>
      <c r="AI40" s="195"/>
      <c r="AJ40" s="195"/>
      <c r="AK40" s="195"/>
      <c r="AL40" s="195"/>
      <c r="AM40" s="195"/>
      <c r="AN40" s="195"/>
      <c r="AO40" s="195"/>
    </row>
    <row r="41" spans="1:41" s="155" customFormat="1" ht="20.25" customHeight="1">
      <c r="A41" s="164">
        <v>29</v>
      </c>
      <c r="B41" s="149" t="s">
        <v>80</v>
      </c>
      <c r="C41" s="187">
        <v>171558535.5</v>
      </c>
      <c r="D41" s="187">
        <v>61818717.300000004</v>
      </c>
      <c r="E41" s="187">
        <v>109739818.19999999</v>
      </c>
      <c r="F41" s="187">
        <v>47405646.5</v>
      </c>
      <c r="G41" s="187">
        <v>0</v>
      </c>
      <c r="H41" s="187">
        <v>124152889.5</v>
      </c>
      <c r="I41" s="187">
        <v>87485657.5</v>
      </c>
      <c r="J41" s="187">
        <v>28153010.5</v>
      </c>
      <c r="K41" s="187">
        <v>1960952</v>
      </c>
      <c r="L41" s="187">
        <v>40019</v>
      </c>
      <c r="M41" s="187">
        <v>51316136</v>
      </c>
      <c r="N41" s="187">
        <v>1342043</v>
      </c>
      <c r="O41" s="187">
        <v>250141</v>
      </c>
      <c r="P41" s="187">
        <v>0</v>
      </c>
      <c r="Q41" s="187">
        <v>4423356</v>
      </c>
      <c r="R41" s="187">
        <v>36667232</v>
      </c>
      <c r="S41" s="187">
        <v>93998908</v>
      </c>
      <c r="T41" s="188">
        <v>0.3446734283273804</v>
      </c>
      <c r="U41" s="195"/>
      <c r="V41" s="195"/>
      <c r="W41" s="195"/>
      <c r="X41" s="195"/>
      <c r="Y41" s="195"/>
      <c r="Z41" s="195"/>
      <c r="AA41" s="195"/>
      <c r="AB41" s="195"/>
      <c r="AC41" s="195"/>
      <c r="AD41" s="195"/>
      <c r="AE41" s="195"/>
      <c r="AF41" s="195"/>
      <c r="AG41" s="195"/>
      <c r="AH41" s="195"/>
      <c r="AI41" s="195"/>
      <c r="AJ41" s="195"/>
      <c r="AK41" s="195"/>
      <c r="AL41" s="195"/>
      <c r="AM41" s="195"/>
      <c r="AN41" s="195"/>
      <c r="AO41" s="195"/>
    </row>
    <row r="42" spans="1:41" s="155" customFormat="1" ht="20.25" customHeight="1">
      <c r="A42" s="166">
        <v>30</v>
      </c>
      <c r="B42" s="149" t="s">
        <v>248</v>
      </c>
      <c r="C42" s="187">
        <v>60154156763.12399</v>
      </c>
      <c r="D42" s="187">
        <v>36473414088.838</v>
      </c>
      <c r="E42" s="187">
        <v>23680742674.285995</v>
      </c>
      <c r="F42" s="187">
        <v>3283831683.364001</v>
      </c>
      <c r="G42" s="187">
        <v>663856096</v>
      </c>
      <c r="H42" s="187">
        <v>56870325079.597</v>
      </c>
      <c r="I42" s="187">
        <v>30818090652.914</v>
      </c>
      <c r="J42" s="187">
        <v>6837178655.019001</v>
      </c>
      <c r="K42" s="187">
        <v>3285005342.967</v>
      </c>
      <c r="L42" s="187">
        <v>875760</v>
      </c>
      <c r="M42" s="187">
        <v>18123868098.888</v>
      </c>
      <c r="N42" s="187">
        <v>865611713</v>
      </c>
      <c r="O42" s="187">
        <v>728638756.245</v>
      </c>
      <c r="P42" s="187">
        <v>0</v>
      </c>
      <c r="Q42" s="187">
        <v>976912326.795</v>
      </c>
      <c r="R42" s="187">
        <v>26052234426.683</v>
      </c>
      <c r="S42" s="187">
        <v>46747265321.61099</v>
      </c>
      <c r="T42" s="188">
        <v>0.32847783699503186</v>
      </c>
      <c r="U42" s="195"/>
      <c r="V42" s="195"/>
      <c r="W42" s="195"/>
      <c r="X42" s="195"/>
      <c r="Y42" s="195"/>
      <c r="Z42" s="195"/>
      <c r="AA42" s="195"/>
      <c r="AB42" s="195"/>
      <c r="AC42" s="195"/>
      <c r="AD42" s="195"/>
      <c r="AE42" s="195"/>
      <c r="AF42" s="195"/>
      <c r="AG42" s="195"/>
      <c r="AH42" s="195"/>
      <c r="AI42" s="195"/>
      <c r="AJ42" s="195"/>
      <c r="AK42" s="195"/>
      <c r="AL42" s="195"/>
      <c r="AM42" s="195"/>
      <c r="AN42" s="195"/>
      <c r="AO42" s="195"/>
    </row>
    <row r="43" spans="1:41" s="155" customFormat="1" ht="20.25" customHeight="1">
      <c r="A43" s="164">
        <v>31</v>
      </c>
      <c r="B43" s="149" t="s">
        <v>81</v>
      </c>
      <c r="C43" s="187">
        <v>514293675.222</v>
      </c>
      <c r="D43" s="187">
        <v>287961119.878</v>
      </c>
      <c r="E43" s="187">
        <v>226332555.34399998</v>
      </c>
      <c r="F43" s="187">
        <v>67400228.183</v>
      </c>
      <c r="G43" s="187">
        <v>21449123</v>
      </c>
      <c r="H43" s="187">
        <v>446933847.68700004</v>
      </c>
      <c r="I43" s="187">
        <v>339888192.46000004</v>
      </c>
      <c r="J43" s="187">
        <v>51192626.235</v>
      </c>
      <c r="K43" s="187">
        <v>66718336.442</v>
      </c>
      <c r="L43" s="187">
        <v>69381</v>
      </c>
      <c r="M43" s="187">
        <v>172827153.912</v>
      </c>
      <c r="N43" s="187">
        <v>151750</v>
      </c>
      <c r="O43" s="187">
        <v>890302</v>
      </c>
      <c r="P43" s="187">
        <v>0</v>
      </c>
      <c r="Q43" s="187">
        <v>48038642.87100001</v>
      </c>
      <c r="R43" s="187">
        <v>107045655.227</v>
      </c>
      <c r="S43" s="187">
        <v>328953504.01</v>
      </c>
      <c r="T43" s="188">
        <v>0.34711515814390814</v>
      </c>
      <c r="U43" s="195"/>
      <c r="V43" s="195"/>
      <c r="W43" s="195"/>
      <c r="X43" s="195"/>
      <c r="Y43" s="195"/>
      <c r="Z43" s="195"/>
      <c r="AA43" s="195"/>
      <c r="AB43" s="195"/>
      <c r="AC43" s="195"/>
      <c r="AD43" s="195"/>
      <c r="AE43" s="195"/>
      <c r="AF43" s="195"/>
      <c r="AG43" s="195"/>
      <c r="AH43" s="195"/>
      <c r="AI43" s="195"/>
      <c r="AJ43" s="195"/>
      <c r="AK43" s="195"/>
      <c r="AL43" s="195"/>
      <c r="AM43" s="195"/>
      <c r="AN43" s="195"/>
      <c r="AO43" s="195"/>
    </row>
    <row r="44" spans="1:41" s="155" customFormat="1" ht="20.25" customHeight="1">
      <c r="A44" s="166">
        <v>32</v>
      </c>
      <c r="B44" s="149" t="s">
        <v>227</v>
      </c>
      <c r="C44" s="187">
        <v>1477031108</v>
      </c>
      <c r="D44" s="187">
        <v>761741772</v>
      </c>
      <c r="E44" s="187">
        <v>715289336</v>
      </c>
      <c r="F44" s="187">
        <v>42365336</v>
      </c>
      <c r="G44" s="187">
        <v>0</v>
      </c>
      <c r="H44" s="187">
        <v>1434665772</v>
      </c>
      <c r="I44" s="187">
        <v>1181598615</v>
      </c>
      <c r="J44" s="187">
        <v>372265322</v>
      </c>
      <c r="K44" s="187">
        <v>71754662</v>
      </c>
      <c r="L44" s="187">
        <v>62646</v>
      </c>
      <c r="M44" s="187">
        <v>697343065</v>
      </c>
      <c r="N44" s="187">
        <v>32911406</v>
      </c>
      <c r="O44" s="187">
        <v>46800</v>
      </c>
      <c r="P44" s="187">
        <v>0</v>
      </c>
      <c r="Q44" s="187">
        <v>7214714</v>
      </c>
      <c r="R44" s="187">
        <v>253067157</v>
      </c>
      <c r="S44" s="187">
        <v>990583142</v>
      </c>
      <c r="T44" s="188">
        <v>0.3758320502093683</v>
      </c>
      <c r="U44" s="195"/>
      <c r="V44" s="195"/>
      <c r="W44" s="195"/>
      <c r="X44" s="195"/>
      <c r="Y44" s="195"/>
      <c r="Z44" s="195"/>
      <c r="AA44" s="195"/>
      <c r="AB44" s="195"/>
      <c r="AC44" s="195"/>
      <c r="AD44" s="195"/>
      <c r="AE44" s="195"/>
      <c r="AF44" s="195"/>
      <c r="AG44" s="195"/>
      <c r="AH44" s="195"/>
      <c r="AI44" s="195"/>
      <c r="AJ44" s="195"/>
      <c r="AK44" s="195"/>
      <c r="AL44" s="195"/>
      <c r="AM44" s="195"/>
      <c r="AN44" s="195"/>
      <c r="AO44" s="195"/>
    </row>
    <row r="45" spans="1:41" s="155" customFormat="1" ht="20.25" customHeight="1">
      <c r="A45" s="164">
        <v>33</v>
      </c>
      <c r="B45" s="149" t="s">
        <v>244</v>
      </c>
      <c r="C45" s="187">
        <v>757643227.3370001</v>
      </c>
      <c r="D45" s="187">
        <v>238360067.75</v>
      </c>
      <c r="E45" s="187">
        <v>519283159.58700013</v>
      </c>
      <c r="F45" s="187">
        <v>205408872.498</v>
      </c>
      <c r="G45" s="187">
        <v>43292.304</v>
      </c>
      <c r="H45" s="187">
        <v>552234354.8390001</v>
      </c>
      <c r="I45" s="187">
        <v>213355990.21100003</v>
      </c>
      <c r="J45" s="187">
        <v>60301735.923</v>
      </c>
      <c r="K45" s="187">
        <v>20286229.933</v>
      </c>
      <c r="L45" s="187">
        <v>3576.778</v>
      </c>
      <c r="M45" s="187">
        <v>114402272.60600002</v>
      </c>
      <c r="N45" s="187">
        <v>18290094.970999997</v>
      </c>
      <c r="O45" s="187">
        <v>72080</v>
      </c>
      <c r="P45" s="187">
        <v>0</v>
      </c>
      <c r="Q45" s="187">
        <v>0</v>
      </c>
      <c r="R45" s="187">
        <v>338878365.115</v>
      </c>
      <c r="S45" s="187">
        <v>471642812.69200003</v>
      </c>
      <c r="T45" s="188">
        <v>0.3777327393259425</v>
      </c>
      <c r="U45" s="195"/>
      <c r="V45" s="195"/>
      <c r="W45" s="195"/>
      <c r="X45" s="195"/>
      <c r="Y45" s="195"/>
      <c r="Z45" s="195"/>
      <c r="AA45" s="195"/>
      <c r="AB45" s="195"/>
      <c r="AC45" s="195"/>
      <c r="AD45" s="195"/>
      <c r="AE45" s="195"/>
      <c r="AF45" s="195"/>
      <c r="AG45" s="195"/>
      <c r="AH45" s="195"/>
      <c r="AI45" s="195"/>
      <c r="AJ45" s="195"/>
      <c r="AK45" s="195"/>
      <c r="AL45" s="195"/>
      <c r="AM45" s="195"/>
      <c r="AN45" s="195"/>
      <c r="AO45" s="195"/>
    </row>
    <row r="46" spans="1:41" s="155" customFormat="1" ht="20.25" customHeight="1">
      <c r="A46" s="166">
        <v>34</v>
      </c>
      <c r="B46" s="149" t="s">
        <v>348</v>
      </c>
      <c r="C46" s="187">
        <v>1831359957.7614</v>
      </c>
      <c r="D46" s="187">
        <v>905907949.4069998</v>
      </c>
      <c r="E46" s="187">
        <v>925452008.3544002</v>
      </c>
      <c r="F46" s="187">
        <v>53476521.933</v>
      </c>
      <c r="G46" s="187">
        <v>0</v>
      </c>
      <c r="H46" s="187">
        <v>1777883435.8284004</v>
      </c>
      <c r="I46" s="187">
        <v>960566498.5854001</v>
      </c>
      <c r="J46" s="187">
        <v>305459726.3854</v>
      </c>
      <c r="K46" s="187">
        <v>231972367.92800003</v>
      </c>
      <c r="L46" s="187">
        <v>152888.22600000002</v>
      </c>
      <c r="M46" s="187">
        <v>400726315.78200006</v>
      </c>
      <c r="N46" s="187">
        <v>16934953.351</v>
      </c>
      <c r="O46" s="187">
        <v>3260507.3660000004</v>
      </c>
      <c r="P46" s="187">
        <v>0</v>
      </c>
      <c r="Q46" s="187">
        <v>2059739.547</v>
      </c>
      <c r="R46" s="187">
        <v>817316937.243</v>
      </c>
      <c r="S46" s="187">
        <v>1240298453.289</v>
      </c>
      <c r="T46" s="188">
        <v>0.5596541034182294</v>
      </c>
      <c r="U46" s="195"/>
      <c r="V46" s="195"/>
      <c r="W46" s="195"/>
      <c r="X46" s="195"/>
      <c r="Y46" s="195"/>
      <c r="Z46" s="195"/>
      <c r="AA46" s="195"/>
      <c r="AB46" s="195"/>
      <c r="AC46" s="195"/>
      <c r="AD46" s="195"/>
      <c r="AE46" s="195"/>
      <c r="AF46" s="195"/>
      <c r="AG46" s="195"/>
      <c r="AH46" s="195"/>
      <c r="AI46" s="195"/>
      <c r="AJ46" s="195"/>
      <c r="AK46" s="195"/>
      <c r="AL46" s="195"/>
      <c r="AM46" s="195"/>
      <c r="AN46" s="195"/>
      <c r="AO46" s="195"/>
    </row>
    <row r="47" spans="1:41" s="155" customFormat="1" ht="20.25" customHeight="1">
      <c r="A47" s="164">
        <v>35</v>
      </c>
      <c r="B47" s="149" t="s">
        <v>82</v>
      </c>
      <c r="C47" s="187">
        <v>22025677</v>
      </c>
      <c r="D47" s="187">
        <v>8096284</v>
      </c>
      <c r="E47" s="187">
        <v>13929393</v>
      </c>
      <c r="F47" s="187">
        <v>1518391</v>
      </c>
      <c r="G47" s="187">
        <v>0</v>
      </c>
      <c r="H47" s="187">
        <v>20507286</v>
      </c>
      <c r="I47" s="187">
        <v>14520064</v>
      </c>
      <c r="J47" s="187">
        <v>7923455</v>
      </c>
      <c r="K47" s="187">
        <v>398962</v>
      </c>
      <c r="L47" s="187">
        <v>47428</v>
      </c>
      <c r="M47" s="187">
        <v>5813263</v>
      </c>
      <c r="N47" s="187">
        <v>60000</v>
      </c>
      <c r="O47" s="187">
        <v>66191</v>
      </c>
      <c r="P47" s="187">
        <v>0</v>
      </c>
      <c r="Q47" s="187">
        <v>210765</v>
      </c>
      <c r="R47" s="187">
        <v>5987222</v>
      </c>
      <c r="S47" s="187">
        <v>12137441</v>
      </c>
      <c r="T47" s="188">
        <v>0.576433065308803</v>
      </c>
      <c r="U47" s="195"/>
      <c r="V47" s="195"/>
      <c r="W47" s="195"/>
      <c r="X47" s="195"/>
      <c r="Y47" s="195"/>
      <c r="Z47" s="195"/>
      <c r="AA47" s="195"/>
      <c r="AB47" s="195"/>
      <c r="AC47" s="195"/>
      <c r="AD47" s="195"/>
      <c r="AE47" s="195"/>
      <c r="AF47" s="195"/>
      <c r="AG47" s="195"/>
      <c r="AH47" s="195"/>
      <c r="AI47" s="195"/>
      <c r="AJ47" s="195"/>
      <c r="AK47" s="195"/>
      <c r="AL47" s="195"/>
      <c r="AM47" s="195"/>
      <c r="AN47" s="195"/>
      <c r="AO47" s="195"/>
    </row>
    <row r="48" spans="1:41" s="155" customFormat="1" ht="20.25" customHeight="1">
      <c r="A48" s="166">
        <v>36</v>
      </c>
      <c r="B48" s="149" t="s">
        <v>83</v>
      </c>
      <c r="C48" s="187">
        <v>112542959</v>
      </c>
      <c r="D48" s="187">
        <v>62089323</v>
      </c>
      <c r="E48" s="187">
        <v>50453636</v>
      </c>
      <c r="F48" s="187">
        <v>14561074</v>
      </c>
      <c r="G48" s="187">
        <v>0</v>
      </c>
      <c r="H48" s="187">
        <v>97981885</v>
      </c>
      <c r="I48" s="187">
        <v>53397458</v>
      </c>
      <c r="J48" s="187">
        <v>26510237</v>
      </c>
      <c r="K48" s="187">
        <v>14552546</v>
      </c>
      <c r="L48" s="187">
        <v>461735</v>
      </c>
      <c r="M48" s="187">
        <v>11601726</v>
      </c>
      <c r="N48" s="187">
        <v>254410</v>
      </c>
      <c r="O48" s="187">
        <v>16804</v>
      </c>
      <c r="P48" s="187">
        <v>0</v>
      </c>
      <c r="Q48" s="187">
        <v>0</v>
      </c>
      <c r="R48" s="187">
        <v>44584427</v>
      </c>
      <c r="S48" s="187">
        <v>56457367</v>
      </c>
      <c r="T48" s="188">
        <v>0.7776497150856881</v>
      </c>
      <c r="U48" s="195"/>
      <c r="V48" s="195"/>
      <c r="W48" s="195"/>
      <c r="X48" s="195"/>
      <c r="Y48" s="195"/>
      <c r="Z48" s="195"/>
      <c r="AA48" s="195"/>
      <c r="AB48" s="195"/>
      <c r="AC48" s="195"/>
      <c r="AD48" s="195"/>
      <c r="AE48" s="195"/>
      <c r="AF48" s="195"/>
      <c r="AG48" s="195"/>
      <c r="AH48" s="195"/>
      <c r="AI48" s="195"/>
      <c r="AJ48" s="195"/>
      <c r="AK48" s="195"/>
      <c r="AL48" s="195"/>
      <c r="AM48" s="195"/>
      <c r="AN48" s="195"/>
      <c r="AO48" s="195"/>
    </row>
    <row r="49" spans="1:41" s="155" customFormat="1" ht="20.25" customHeight="1">
      <c r="A49" s="164">
        <v>37</v>
      </c>
      <c r="B49" s="149" t="s">
        <v>84</v>
      </c>
      <c r="C49" s="187">
        <v>110820486.157</v>
      </c>
      <c r="D49" s="187">
        <v>34751053.45</v>
      </c>
      <c r="E49" s="187">
        <v>76069432.707</v>
      </c>
      <c r="F49" s="187">
        <v>5413302</v>
      </c>
      <c r="G49" s="187">
        <v>0</v>
      </c>
      <c r="H49" s="187">
        <v>105407183.906</v>
      </c>
      <c r="I49" s="187">
        <v>85054541.906</v>
      </c>
      <c r="J49" s="187">
        <v>38307021</v>
      </c>
      <c r="K49" s="187">
        <v>4343796.9059999995</v>
      </c>
      <c r="L49" s="187">
        <v>170253</v>
      </c>
      <c r="M49" s="187">
        <v>31940777</v>
      </c>
      <c r="N49" s="187">
        <v>6908732</v>
      </c>
      <c r="O49" s="187">
        <v>2605432</v>
      </c>
      <c r="P49" s="187">
        <v>0</v>
      </c>
      <c r="Q49" s="187">
        <v>778530</v>
      </c>
      <c r="R49" s="187">
        <v>20352642</v>
      </c>
      <c r="S49" s="187">
        <v>62586113</v>
      </c>
      <c r="T49" s="188">
        <v>0.5034542535462092</v>
      </c>
      <c r="U49" s="195"/>
      <c r="V49" s="195"/>
      <c r="W49" s="195"/>
      <c r="X49" s="195"/>
      <c r="Y49" s="195"/>
      <c r="Z49" s="195"/>
      <c r="AA49" s="195"/>
      <c r="AB49" s="195"/>
      <c r="AC49" s="195"/>
      <c r="AD49" s="195"/>
      <c r="AE49" s="195"/>
      <c r="AF49" s="195"/>
      <c r="AG49" s="195"/>
      <c r="AH49" s="195"/>
      <c r="AI49" s="195"/>
      <c r="AJ49" s="195"/>
      <c r="AK49" s="195"/>
      <c r="AL49" s="195"/>
      <c r="AM49" s="195"/>
      <c r="AN49" s="195"/>
      <c r="AO49" s="195"/>
    </row>
    <row r="50" spans="1:41" s="155" customFormat="1" ht="20.25" customHeight="1">
      <c r="A50" s="166">
        <v>38</v>
      </c>
      <c r="B50" s="149" t="s">
        <v>231</v>
      </c>
      <c r="C50" s="187">
        <v>2502385925.0273037</v>
      </c>
      <c r="D50" s="187">
        <v>1288089127</v>
      </c>
      <c r="E50" s="187">
        <v>1214296798.0273037</v>
      </c>
      <c r="F50" s="187">
        <v>77198707</v>
      </c>
      <c r="G50" s="187">
        <v>0</v>
      </c>
      <c r="H50" s="187">
        <v>2425187218.0273037</v>
      </c>
      <c r="I50" s="187">
        <v>857765124.0273037</v>
      </c>
      <c r="J50" s="187">
        <v>210896938</v>
      </c>
      <c r="K50" s="187">
        <v>100152836</v>
      </c>
      <c r="L50" s="187">
        <v>127265</v>
      </c>
      <c r="M50" s="187">
        <v>525363460.0273037</v>
      </c>
      <c r="N50" s="187">
        <v>12185510</v>
      </c>
      <c r="O50" s="187">
        <v>2987363</v>
      </c>
      <c r="P50" s="187">
        <v>2970251</v>
      </c>
      <c r="Q50" s="187">
        <v>3081501</v>
      </c>
      <c r="R50" s="187">
        <v>1567422094</v>
      </c>
      <c r="S50" s="187">
        <v>2114010179.0273037</v>
      </c>
      <c r="T50" s="188">
        <v>0.36277651105583403</v>
      </c>
      <c r="U50" s="195"/>
      <c r="V50" s="195"/>
      <c r="W50" s="195"/>
      <c r="X50" s="195"/>
      <c r="Y50" s="195"/>
      <c r="Z50" s="195"/>
      <c r="AA50" s="195"/>
      <c r="AB50" s="195"/>
      <c r="AC50" s="195"/>
      <c r="AD50" s="195"/>
      <c r="AE50" s="195"/>
      <c r="AF50" s="195"/>
      <c r="AG50" s="195"/>
      <c r="AH50" s="195"/>
      <c r="AI50" s="195"/>
      <c r="AJ50" s="195"/>
      <c r="AK50" s="195"/>
      <c r="AL50" s="195"/>
      <c r="AM50" s="195"/>
      <c r="AN50" s="195"/>
      <c r="AO50" s="195"/>
    </row>
    <row r="51" spans="1:41" s="155" customFormat="1" ht="20.25" customHeight="1">
      <c r="A51" s="164">
        <v>39</v>
      </c>
      <c r="B51" s="149" t="s">
        <v>225</v>
      </c>
      <c r="C51" s="187">
        <v>4162359514.625</v>
      </c>
      <c r="D51" s="187">
        <v>2651159305</v>
      </c>
      <c r="E51" s="187">
        <v>1511200209.625</v>
      </c>
      <c r="F51" s="187">
        <v>279300974</v>
      </c>
      <c r="G51" s="187">
        <v>210709590</v>
      </c>
      <c r="H51" s="187">
        <v>3883058540.625</v>
      </c>
      <c r="I51" s="187">
        <v>2577128314.625</v>
      </c>
      <c r="J51" s="187">
        <v>772912690.625</v>
      </c>
      <c r="K51" s="187">
        <v>87572937</v>
      </c>
      <c r="L51" s="187">
        <v>149142</v>
      </c>
      <c r="M51" s="187">
        <v>1600385092</v>
      </c>
      <c r="N51" s="187">
        <v>96954828</v>
      </c>
      <c r="O51" s="187">
        <v>13498639</v>
      </c>
      <c r="P51" s="187">
        <v>0</v>
      </c>
      <c r="Q51" s="187">
        <v>5654986</v>
      </c>
      <c r="R51" s="187">
        <v>1305930226</v>
      </c>
      <c r="S51" s="187">
        <v>3022423771</v>
      </c>
      <c r="T51" s="188">
        <v>0.3339510744346587</v>
      </c>
      <c r="U51" s="195"/>
      <c r="V51" s="195"/>
      <c r="W51" s="195"/>
      <c r="X51" s="195"/>
      <c r="Y51" s="195"/>
      <c r="Z51" s="195"/>
      <c r="AA51" s="195"/>
      <c r="AB51" s="195"/>
      <c r="AC51" s="195"/>
      <c r="AD51" s="195"/>
      <c r="AE51" s="195"/>
      <c r="AF51" s="195"/>
      <c r="AG51" s="195"/>
      <c r="AH51" s="195"/>
      <c r="AI51" s="195"/>
      <c r="AJ51" s="195"/>
      <c r="AK51" s="195"/>
      <c r="AL51" s="195"/>
      <c r="AM51" s="195"/>
      <c r="AN51" s="195"/>
      <c r="AO51" s="195"/>
    </row>
    <row r="52" spans="1:41" s="155" customFormat="1" ht="20.25" customHeight="1">
      <c r="A52" s="166">
        <v>40</v>
      </c>
      <c r="B52" s="149" t="s">
        <v>85</v>
      </c>
      <c r="C52" s="187">
        <v>304977447</v>
      </c>
      <c r="D52" s="187">
        <v>117615313</v>
      </c>
      <c r="E52" s="187">
        <v>187362134</v>
      </c>
      <c r="F52" s="187">
        <v>19516102</v>
      </c>
      <c r="G52" s="187">
        <v>0</v>
      </c>
      <c r="H52" s="187">
        <v>285461345</v>
      </c>
      <c r="I52" s="187">
        <v>110682295</v>
      </c>
      <c r="J52" s="187">
        <v>33749291</v>
      </c>
      <c r="K52" s="187">
        <v>4821662</v>
      </c>
      <c r="L52" s="187">
        <v>154195</v>
      </c>
      <c r="M52" s="187">
        <v>32895972</v>
      </c>
      <c r="N52" s="187">
        <v>25732611</v>
      </c>
      <c r="O52" s="187">
        <v>1357488</v>
      </c>
      <c r="P52" s="187">
        <v>0</v>
      </c>
      <c r="Q52" s="187">
        <v>11971076</v>
      </c>
      <c r="R52" s="187">
        <v>174779050</v>
      </c>
      <c r="S52" s="187">
        <v>246736197</v>
      </c>
      <c r="T52" s="188">
        <v>0.34987662660952235</v>
      </c>
      <c r="U52" s="195"/>
      <c r="V52" s="195"/>
      <c r="W52" s="195"/>
      <c r="X52" s="195"/>
      <c r="Y52" s="195"/>
      <c r="Z52" s="195"/>
      <c r="AA52" s="195"/>
      <c r="AB52" s="195"/>
      <c r="AC52" s="195"/>
      <c r="AD52" s="195"/>
      <c r="AE52" s="195"/>
      <c r="AF52" s="195"/>
      <c r="AG52" s="195"/>
      <c r="AH52" s="195"/>
      <c r="AI52" s="195"/>
      <c r="AJ52" s="195"/>
      <c r="AK52" s="195"/>
      <c r="AL52" s="195"/>
      <c r="AM52" s="195"/>
      <c r="AN52" s="195"/>
      <c r="AO52" s="195"/>
    </row>
    <row r="53" spans="1:41" s="155" customFormat="1" ht="20.25" customHeight="1">
      <c r="A53" s="164">
        <v>41</v>
      </c>
      <c r="B53" s="149" t="s">
        <v>86</v>
      </c>
      <c r="C53" s="187">
        <v>390628782.932</v>
      </c>
      <c r="D53" s="187">
        <v>245696029</v>
      </c>
      <c r="E53" s="187">
        <v>144932753.93199998</v>
      </c>
      <c r="F53" s="187">
        <v>21811368</v>
      </c>
      <c r="G53" s="187">
        <v>73989</v>
      </c>
      <c r="H53" s="187">
        <v>368817414.932</v>
      </c>
      <c r="I53" s="187">
        <v>336480420.661</v>
      </c>
      <c r="J53" s="187">
        <v>76966979</v>
      </c>
      <c r="K53" s="187">
        <v>25566137</v>
      </c>
      <c r="L53" s="187">
        <v>42506</v>
      </c>
      <c r="M53" s="187">
        <v>221805949.66099998</v>
      </c>
      <c r="N53" s="187">
        <v>2588381</v>
      </c>
      <c r="O53" s="187">
        <v>6577481</v>
      </c>
      <c r="P53" s="187">
        <v>0</v>
      </c>
      <c r="Q53" s="187">
        <v>2932987</v>
      </c>
      <c r="R53" s="187">
        <v>32336994.270999998</v>
      </c>
      <c r="S53" s="187">
        <v>266241792.93199998</v>
      </c>
      <c r="T53" s="188">
        <v>0.3048487094687263</v>
      </c>
      <c r="U53" s="195"/>
      <c r="V53" s="195"/>
      <c r="W53" s="195"/>
      <c r="X53" s="195"/>
      <c r="Y53" s="195"/>
      <c r="Z53" s="195"/>
      <c r="AA53" s="195"/>
      <c r="AB53" s="195"/>
      <c r="AC53" s="195"/>
      <c r="AD53" s="195"/>
      <c r="AE53" s="195"/>
      <c r="AF53" s="195"/>
      <c r="AG53" s="195"/>
      <c r="AH53" s="195"/>
      <c r="AI53" s="195"/>
      <c r="AJ53" s="195"/>
      <c r="AK53" s="195"/>
      <c r="AL53" s="195"/>
      <c r="AM53" s="195"/>
      <c r="AN53" s="195"/>
      <c r="AO53" s="195"/>
    </row>
    <row r="54" spans="1:41" s="155" customFormat="1" ht="20.25" customHeight="1">
      <c r="A54" s="166">
        <v>42</v>
      </c>
      <c r="B54" s="149" t="s">
        <v>226</v>
      </c>
      <c r="C54" s="187">
        <v>361508018</v>
      </c>
      <c r="D54" s="187">
        <v>149891792</v>
      </c>
      <c r="E54" s="187">
        <v>211616226</v>
      </c>
      <c r="F54" s="187">
        <v>81591881</v>
      </c>
      <c r="G54" s="187">
        <v>4876234</v>
      </c>
      <c r="H54" s="187">
        <v>279916137</v>
      </c>
      <c r="I54" s="187">
        <v>171788949</v>
      </c>
      <c r="J54" s="187">
        <v>44791357</v>
      </c>
      <c r="K54" s="187">
        <v>21479667</v>
      </c>
      <c r="L54" s="187">
        <v>37462</v>
      </c>
      <c r="M54" s="187">
        <v>86165313</v>
      </c>
      <c r="N54" s="187">
        <v>3426586</v>
      </c>
      <c r="O54" s="187">
        <v>9006221</v>
      </c>
      <c r="P54" s="187">
        <v>0</v>
      </c>
      <c r="Q54" s="187">
        <v>6882343</v>
      </c>
      <c r="R54" s="187">
        <v>108127188</v>
      </c>
      <c r="S54" s="187">
        <v>213607651</v>
      </c>
      <c r="T54" s="188">
        <v>0.385988076567137</v>
      </c>
      <c r="U54" s="195"/>
      <c r="V54" s="195"/>
      <c r="W54" s="195"/>
      <c r="X54" s="195"/>
      <c r="Y54" s="195"/>
      <c r="Z54" s="195"/>
      <c r="AA54" s="195"/>
      <c r="AB54" s="195"/>
      <c r="AC54" s="195"/>
      <c r="AD54" s="195"/>
      <c r="AE54" s="195"/>
      <c r="AF54" s="195"/>
      <c r="AG54" s="195"/>
      <c r="AH54" s="195"/>
      <c r="AI54" s="195"/>
      <c r="AJ54" s="195"/>
      <c r="AK54" s="195"/>
      <c r="AL54" s="195"/>
      <c r="AM54" s="195"/>
      <c r="AN54" s="195"/>
      <c r="AO54" s="195"/>
    </row>
    <row r="55" spans="1:41" s="155" customFormat="1" ht="20.25" customHeight="1">
      <c r="A55" s="164">
        <v>43</v>
      </c>
      <c r="B55" s="149" t="s">
        <v>238</v>
      </c>
      <c r="C55" s="187">
        <v>615528264.66411</v>
      </c>
      <c r="D55" s="187">
        <v>274964662</v>
      </c>
      <c r="E55" s="187">
        <v>340563602.66410995</v>
      </c>
      <c r="F55" s="187">
        <v>38321568.438</v>
      </c>
      <c r="G55" s="187">
        <v>0</v>
      </c>
      <c r="H55" s="187">
        <v>615528264.66411</v>
      </c>
      <c r="I55" s="187">
        <v>436285032.51510996</v>
      </c>
      <c r="J55" s="187">
        <v>131783158.76699999</v>
      </c>
      <c r="K55" s="187">
        <v>19700855.855</v>
      </c>
      <c r="L55" s="187">
        <v>645276.84</v>
      </c>
      <c r="M55" s="187">
        <v>269882437.78910995</v>
      </c>
      <c r="N55" s="187">
        <v>10632538.764</v>
      </c>
      <c r="O55" s="187">
        <v>1679174</v>
      </c>
      <c r="P55" s="187">
        <v>0</v>
      </c>
      <c r="Q55" s="187">
        <v>1961590.5</v>
      </c>
      <c r="R55" s="187">
        <v>179243232.14899996</v>
      </c>
      <c r="S55" s="187">
        <v>463398973.20210993</v>
      </c>
      <c r="T55" s="188">
        <v>0.34869243756770696</v>
      </c>
      <c r="U55" s="195"/>
      <c r="V55" s="195"/>
      <c r="W55" s="195"/>
      <c r="X55" s="195"/>
      <c r="Y55" s="195"/>
      <c r="Z55" s="195"/>
      <c r="AA55" s="195"/>
      <c r="AB55" s="195"/>
      <c r="AC55" s="195"/>
      <c r="AD55" s="195"/>
      <c r="AE55" s="195"/>
      <c r="AF55" s="195"/>
      <c r="AG55" s="195"/>
      <c r="AH55" s="195"/>
      <c r="AI55" s="195"/>
      <c r="AJ55" s="195"/>
      <c r="AK55" s="195"/>
      <c r="AL55" s="195"/>
      <c r="AM55" s="195"/>
      <c r="AN55" s="195"/>
      <c r="AO55" s="195"/>
    </row>
    <row r="56" spans="1:41" s="155" customFormat="1" ht="20.25" customHeight="1">
      <c r="A56" s="166">
        <v>44</v>
      </c>
      <c r="B56" s="149" t="s">
        <v>87</v>
      </c>
      <c r="C56" s="187">
        <v>492167241.36</v>
      </c>
      <c r="D56" s="187">
        <v>221204494.194</v>
      </c>
      <c r="E56" s="187">
        <v>270962747.166</v>
      </c>
      <c r="F56" s="187">
        <v>23483458.303999998</v>
      </c>
      <c r="G56" s="187">
        <v>32062348</v>
      </c>
      <c r="H56" s="187">
        <v>468683783.056</v>
      </c>
      <c r="I56" s="187">
        <v>274508762.75</v>
      </c>
      <c r="J56" s="187">
        <v>74477114.758</v>
      </c>
      <c r="K56" s="187">
        <v>11300541.406</v>
      </c>
      <c r="L56" s="187">
        <v>152203</v>
      </c>
      <c r="M56" s="187">
        <v>177765930.212</v>
      </c>
      <c r="N56" s="187">
        <v>7632838.374</v>
      </c>
      <c r="O56" s="187">
        <v>2846663</v>
      </c>
      <c r="P56" s="187">
        <v>0</v>
      </c>
      <c r="Q56" s="187">
        <v>333472</v>
      </c>
      <c r="R56" s="187">
        <v>194175020.306</v>
      </c>
      <c r="S56" s="187">
        <v>382753923.892</v>
      </c>
      <c r="T56" s="188">
        <v>0.31303138851803375</v>
      </c>
      <c r="U56" s="195"/>
      <c r="V56" s="195"/>
      <c r="W56" s="195"/>
      <c r="X56" s="195"/>
      <c r="Y56" s="195"/>
      <c r="Z56" s="195"/>
      <c r="AA56" s="195"/>
      <c r="AB56" s="195"/>
      <c r="AC56" s="195"/>
      <c r="AD56" s="195"/>
      <c r="AE56" s="195"/>
      <c r="AF56" s="195"/>
      <c r="AG56" s="195"/>
      <c r="AH56" s="195"/>
      <c r="AI56" s="195"/>
      <c r="AJ56" s="195"/>
      <c r="AK56" s="195"/>
      <c r="AL56" s="195"/>
      <c r="AM56" s="195"/>
      <c r="AN56" s="195"/>
      <c r="AO56" s="195"/>
    </row>
    <row r="57" spans="1:41" s="155" customFormat="1" ht="20.25" customHeight="1">
      <c r="A57" s="164">
        <v>45</v>
      </c>
      <c r="B57" s="149" t="s">
        <v>242</v>
      </c>
      <c r="C57" s="187">
        <v>470394502</v>
      </c>
      <c r="D57" s="187">
        <v>216299300</v>
      </c>
      <c r="E57" s="187">
        <v>254095202</v>
      </c>
      <c r="F57" s="187">
        <v>116068601</v>
      </c>
      <c r="G57" s="187">
        <v>0</v>
      </c>
      <c r="H57" s="187">
        <v>354700339</v>
      </c>
      <c r="I57" s="187">
        <v>271540065</v>
      </c>
      <c r="J57" s="187">
        <v>54518705</v>
      </c>
      <c r="K57" s="187">
        <v>75450522</v>
      </c>
      <c r="L57" s="187">
        <v>253176</v>
      </c>
      <c r="M57" s="187">
        <v>129737525</v>
      </c>
      <c r="N57" s="187">
        <v>3711058</v>
      </c>
      <c r="O57" s="187">
        <v>3824379</v>
      </c>
      <c r="P57" s="187">
        <v>0</v>
      </c>
      <c r="Q57" s="187">
        <v>4044700</v>
      </c>
      <c r="R57" s="187">
        <v>83160274</v>
      </c>
      <c r="S57" s="187">
        <v>224477936</v>
      </c>
      <c r="T57" s="188">
        <v>0.4795697570448766</v>
      </c>
      <c r="U57" s="195"/>
      <c r="V57" s="195"/>
      <c r="W57" s="195"/>
      <c r="X57" s="195"/>
      <c r="Y57" s="195"/>
      <c r="Z57" s="195"/>
      <c r="AA57" s="195"/>
      <c r="AB57" s="195"/>
      <c r="AC57" s="195"/>
      <c r="AD57" s="195"/>
      <c r="AE57" s="195"/>
      <c r="AF57" s="195"/>
      <c r="AG57" s="195"/>
      <c r="AH57" s="195"/>
      <c r="AI57" s="195"/>
      <c r="AJ57" s="195"/>
      <c r="AK57" s="195"/>
      <c r="AL57" s="195"/>
      <c r="AM57" s="195"/>
      <c r="AN57" s="195"/>
      <c r="AO57" s="195"/>
    </row>
    <row r="58" spans="1:41" s="155" customFormat="1" ht="20.25" customHeight="1">
      <c r="A58" s="166">
        <v>46</v>
      </c>
      <c r="B58" s="149" t="s">
        <v>239</v>
      </c>
      <c r="C58" s="187">
        <v>293827542</v>
      </c>
      <c r="D58" s="187">
        <v>101760358</v>
      </c>
      <c r="E58" s="187">
        <v>192067184</v>
      </c>
      <c r="F58" s="187">
        <v>21285649</v>
      </c>
      <c r="G58" s="187">
        <v>0</v>
      </c>
      <c r="H58" s="187">
        <v>272542093</v>
      </c>
      <c r="I58" s="187">
        <v>132677879</v>
      </c>
      <c r="J58" s="187">
        <v>38633038</v>
      </c>
      <c r="K58" s="187">
        <v>7608980</v>
      </c>
      <c r="L58" s="187">
        <v>136735</v>
      </c>
      <c r="M58" s="187">
        <v>81250553</v>
      </c>
      <c r="N58" s="187">
        <v>3600776</v>
      </c>
      <c r="O58" s="187">
        <v>0</v>
      </c>
      <c r="P58" s="187">
        <v>0</v>
      </c>
      <c r="Q58" s="187">
        <v>1447797</v>
      </c>
      <c r="R58" s="187">
        <v>139864214</v>
      </c>
      <c r="S58" s="187">
        <v>226163340</v>
      </c>
      <c r="T58" s="188">
        <v>0.34955904744301797</v>
      </c>
      <c r="U58" s="195"/>
      <c r="V58" s="195"/>
      <c r="W58" s="195"/>
      <c r="X58" s="195"/>
      <c r="Y58" s="195"/>
      <c r="Z58" s="195"/>
      <c r="AA58" s="195"/>
      <c r="AB58" s="195"/>
      <c r="AC58" s="195"/>
      <c r="AD58" s="195"/>
      <c r="AE58" s="195"/>
      <c r="AF58" s="195"/>
      <c r="AG58" s="195"/>
      <c r="AH58" s="195"/>
      <c r="AI58" s="195"/>
      <c r="AJ58" s="195"/>
      <c r="AK58" s="195"/>
      <c r="AL58" s="195"/>
      <c r="AM58" s="195"/>
      <c r="AN58" s="195"/>
      <c r="AO58" s="195"/>
    </row>
    <row r="59" spans="1:41" s="155" customFormat="1" ht="20.25" customHeight="1">
      <c r="A59" s="164">
        <v>47</v>
      </c>
      <c r="B59" s="149" t="s">
        <v>246</v>
      </c>
      <c r="C59" s="187">
        <v>1629774039.508</v>
      </c>
      <c r="D59" s="187">
        <v>1047271116.2830001</v>
      </c>
      <c r="E59" s="187">
        <v>582502923.2249998</v>
      </c>
      <c r="F59" s="187">
        <v>21216138.36</v>
      </c>
      <c r="G59" s="187">
        <v>16083007</v>
      </c>
      <c r="H59" s="187">
        <v>1608717460.148</v>
      </c>
      <c r="I59" s="187">
        <v>920037123.288</v>
      </c>
      <c r="J59" s="187">
        <v>555275810.461</v>
      </c>
      <c r="K59" s="187">
        <v>24016519.645</v>
      </c>
      <c r="L59" s="187">
        <v>152534</v>
      </c>
      <c r="M59" s="187">
        <v>336522767.3820001</v>
      </c>
      <c r="N59" s="187">
        <v>2495453.8</v>
      </c>
      <c r="O59" s="187">
        <v>1259672</v>
      </c>
      <c r="P59" s="187">
        <v>0</v>
      </c>
      <c r="Q59" s="187">
        <v>314366</v>
      </c>
      <c r="R59" s="187">
        <v>688680336.86</v>
      </c>
      <c r="S59" s="187">
        <v>1029272596.042</v>
      </c>
      <c r="T59" s="188">
        <v>0.6298059604760272</v>
      </c>
      <c r="U59" s="195"/>
      <c r="V59" s="195"/>
      <c r="W59" s="195"/>
      <c r="X59" s="195"/>
      <c r="Y59" s="195"/>
      <c r="Z59" s="195"/>
      <c r="AA59" s="195"/>
      <c r="AB59" s="195"/>
      <c r="AC59" s="195"/>
      <c r="AD59" s="195"/>
      <c r="AE59" s="195"/>
      <c r="AF59" s="195"/>
      <c r="AG59" s="195"/>
      <c r="AH59" s="195"/>
      <c r="AI59" s="195"/>
      <c r="AJ59" s="195"/>
      <c r="AK59" s="195"/>
      <c r="AL59" s="195"/>
      <c r="AM59" s="195"/>
      <c r="AN59" s="195"/>
      <c r="AO59" s="195"/>
    </row>
    <row r="60" spans="1:41" s="155" customFormat="1" ht="20.25" customHeight="1">
      <c r="A60" s="166">
        <v>48</v>
      </c>
      <c r="B60" s="149" t="s">
        <v>88</v>
      </c>
      <c r="C60" s="187">
        <v>1481285698.3</v>
      </c>
      <c r="D60" s="187">
        <v>662041520.646</v>
      </c>
      <c r="E60" s="187">
        <v>819244177.6539999</v>
      </c>
      <c r="F60" s="187">
        <v>293597841</v>
      </c>
      <c r="G60" s="187">
        <v>71458</v>
      </c>
      <c r="H60" s="187">
        <v>1187687857.3</v>
      </c>
      <c r="I60" s="187">
        <v>739584205.3</v>
      </c>
      <c r="J60" s="187">
        <v>246404027.5</v>
      </c>
      <c r="K60" s="187">
        <v>31257768</v>
      </c>
      <c r="L60" s="187">
        <v>392934</v>
      </c>
      <c r="M60" s="187">
        <v>434122981.8</v>
      </c>
      <c r="N60" s="187">
        <v>7263907</v>
      </c>
      <c r="O60" s="187">
        <v>10989937</v>
      </c>
      <c r="P60" s="187">
        <v>0</v>
      </c>
      <c r="Q60" s="187">
        <v>9152650</v>
      </c>
      <c r="R60" s="187">
        <v>448103652</v>
      </c>
      <c r="S60" s="187">
        <v>909633127.8</v>
      </c>
      <c r="T60" s="188">
        <v>0.3759608811375464</v>
      </c>
      <c r="U60" s="195"/>
      <c r="V60" s="195"/>
      <c r="W60" s="195"/>
      <c r="X60" s="195"/>
      <c r="Y60" s="195"/>
      <c r="Z60" s="195"/>
      <c r="AA60" s="195"/>
      <c r="AB60" s="195"/>
      <c r="AC60" s="195"/>
      <c r="AD60" s="195"/>
      <c r="AE60" s="195"/>
      <c r="AF60" s="195"/>
      <c r="AG60" s="195"/>
      <c r="AH60" s="195"/>
      <c r="AI60" s="195"/>
      <c r="AJ60" s="195"/>
      <c r="AK60" s="195"/>
      <c r="AL60" s="195"/>
      <c r="AM60" s="195"/>
      <c r="AN60" s="195"/>
      <c r="AO60" s="195"/>
    </row>
    <row r="61" spans="1:41" s="155" customFormat="1" ht="20.25" customHeight="1">
      <c r="A61" s="164">
        <v>49</v>
      </c>
      <c r="B61" s="149" t="s">
        <v>241</v>
      </c>
      <c r="C61" s="187">
        <v>768068397</v>
      </c>
      <c r="D61" s="187">
        <v>275052868</v>
      </c>
      <c r="E61" s="187">
        <v>493015529</v>
      </c>
      <c r="F61" s="187">
        <v>26445519</v>
      </c>
      <c r="G61" s="187">
        <v>0</v>
      </c>
      <c r="H61" s="187">
        <v>741622878</v>
      </c>
      <c r="I61" s="187">
        <v>559426430</v>
      </c>
      <c r="J61" s="187">
        <v>137514015</v>
      </c>
      <c r="K61" s="187">
        <v>45143994</v>
      </c>
      <c r="L61" s="187">
        <v>20732</v>
      </c>
      <c r="M61" s="187">
        <v>369544121</v>
      </c>
      <c r="N61" s="187">
        <v>1475214</v>
      </c>
      <c r="O61" s="187">
        <v>4784402</v>
      </c>
      <c r="P61" s="187">
        <v>0</v>
      </c>
      <c r="Q61" s="187">
        <v>943952</v>
      </c>
      <c r="R61" s="187">
        <v>182196448</v>
      </c>
      <c r="S61" s="187">
        <v>558944137</v>
      </c>
      <c r="T61" s="188">
        <v>0.3265464969182811</v>
      </c>
      <c r="U61" s="195"/>
      <c r="V61" s="195"/>
      <c r="W61" s="195"/>
      <c r="X61" s="195"/>
      <c r="Y61" s="195"/>
      <c r="Z61" s="195"/>
      <c r="AA61" s="195"/>
      <c r="AB61" s="195"/>
      <c r="AC61" s="195"/>
      <c r="AD61" s="195"/>
      <c r="AE61" s="195"/>
      <c r="AF61" s="195"/>
      <c r="AG61" s="195"/>
      <c r="AH61" s="195"/>
      <c r="AI61" s="195"/>
      <c r="AJ61" s="195"/>
      <c r="AK61" s="195"/>
      <c r="AL61" s="195"/>
      <c r="AM61" s="195"/>
      <c r="AN61" s="195"/>
      <c r="AO61" s="195"/>
    </row>
    <row r="62" spans="1:41" s="155" customFormat="1" ht="20.25" customHeight="1">
      <c r="A62" s="166">
        <v>50</v>
      </c>
      <c r="B62" s="149" t="s">
        <v>240</v>
      </c>
      <c r="C62" s="187">
        <v>224407841</v>
      </c>
      <c r="D62" s="187">
        <v>50752935</v>
      </c>
      <c r="E62" s="187">
        <v>173654906</v>
      </c>
      <c r="F62" s="187">
        <v>6296040</v>
      </c>
      <c r="G62" s="187">
        <v>0</v>
      </c>
      <c r="H62" s="187">
        <v>218111801</v>
      </c>
      <c r="I62" s="187">
        <v>105108300</v>
      </c>
      <c r="J62" s="187">
        <v>36969838</v>
      </c>
      <c r="K62" s="187">
        <v>10010077</v>
      </c>
      <c r="L62" s="187">
        <v>8991</v>
      </c>
      <c r="M62" s="187">
        <v>55448402</v>
      </c>
      <c r="N62" s="187">
        <v>750439</v>
      </c>
      <c r="O62" s="187">
        <v>937853</v>
      </c>
      <c r="P62" s="187">
        <v>0</v>
      </c>
      <c r="Q62" s="187">
        <v>982700</v>
      </c>
      <c r="R62" s="187">
        <v>113003501</v>
      </c>
      <c r="S62" s="187">
        <v>171122895</v>
      </c>
      <c r="T62" s="188">
        <v>0.44705228797345214</v>
      </c>
      <c r="U62" s="195"/>
      <c r="V62" s="195"/>
      <c r="W62" s="195"/>
      <c r="X62" s="195"/>
      <c r="Y62" s="195"/>
      <c r="Z62" s="195"/>
      <c r="AA62" s="195"/>
      <c r="AB62" s="195"/>
      <c r="AC62" s="195"/>
      <c r="AD62" s="195"/>
      <c r="AE62" s="195"/>
      <c r="AF62" s="195"/>
      <c r="AG62" s="195"/>
      <c r="AH62" s="195"/>
      <c r="AI62" s="195"/>
      <c r="AJ62" s="195"/>
      <c r="AK62" s="195"/>
      <c r="AL62" s="195"/>
      <c r="AM62" s="195"/>
      <c r="AN62" s="195"/>
      <c r="AO62" s="195"/>
    </row>
    <row r="63" spans="1:41" s="155" customFormat="1" ht="20.25" customHeight="1">
      <c r="A63" s="164">
        <v>51</v>
      </c>
      <c r="B63" s="149" t="s">
        <v>232</v>
      </c>
      <c r="C63" s="187">
        <v>1116603238</v>
      </c>
      <c r="D63" s="187">
        <v>689837390.636</v>
      </c>
      <c r="E63" s="187">
        <v>426765847.36399996</v>
      </c>
      <c r="F63" s="187">
        <v>29919122</v>
      </c>
      <c r="G63" s="187">
        <v>391175</v>
      </c>
      <c r="H63" s="187">
        <v>1086684116</v>
      </c>
      <c r="I63" s="187">
        <v>991992587</v>
      </c>
      <c r="J63" s="187">
        <v>162615922</v>
      </c>
      <c r="K63" s="187">
        <v>76451392</v>
      </c>
      <c r="L63" s="187">
        <v>27009</v>
      </c>
      <c r="M63" s="187">
        <v>648399324</v>
      </c>
      <c r="N63" s="187">
        <v>91799317</v>
      </c>
      <c r="O63" s="187">
        <v>6223646</v>
      </c>
      <c r="P63" s="187">
        <v>0</v>
      </c>
      <c r="Q63" s="187">
        <v>6475977</v>
      </c>
      <c r="R63" s="187">
        <v>94691529</v>
      </c>
      <c r="S63" s="187">
        <v>847589793</v>
      </c>
      <c r="T63" s="188">
        <v>0.24102430414633733</v>
      </c>
      <c r="U63" s="195"/>
      <c r="V63" s="195"/>
      <c r="W63" s="195"/>
      <c r="X63" s="195"/>
      <c r="Y63" s="195"/>
      <c r="Z63" s="195"/>
      <c r="AA63" s="195"/>
      <c r="AB63" s="195"/>
      <c r="AC63" s="195"/>
      <c r="AD63" s="195"/>
      <c r="AE63" s="195"/>
      <c r="AF63" s="195"/>
      <c r="AG63" s="195"/>
      <c r="AH63" s="195"/>
      <c r="AI63" s="195"/>
      <c r="AJ63" s="195"/>
      <c r="AK63" s="195"/>
      <c r="AL63" s="195"/>
      <c r="AM63" s="195"/>
      <c r="AN63" s="195"/>
      <c r="AO63" s="195"/>
    </row>
    <row r="64" spans="1:41" s="155" customFormat="1" ht="20.25" customHeight="1">
      <c r="A64" s="166">
        <v>52</v>
      </c>
      <c r="B64" s="149" t="s">
        <v>89</v>
      </c>
      <c r="C64" s="187">
        <v>201857038</v>
      </c>
      <c r="D64" s="187">
        <v>74750314</v>
      </c>
      <c r="E64" s="187">
        <v>127106724</v>
      </c>
      <c r="F64" s="187">
        <v>2778423</v>
      </c>
      <c r="G64" s="187">
        <v>0</v>
      </c>
      <c r="H64" s="187">
        <v>199078615</v>
      </c>
      <c r="I64" s="187">
        <v>144310470</v>
      </c>
      <c r="J64" s="187">
        <v>40423957</v>
      </c>
      <c r="K64" s="187">
        <v>18994117</v>
      </c>
      <c r="L64" s="187">
        <v>627296</v>
      </c>
      <c r="M64" s="187">
        <v>80815472</v>
      </c>
      <c r="N64" s="187">
        <v>213706</v>
      </c>
      <c r="O64" s="187">
        <v>2991645</v>
      </c>
      <c r="P64" s="187">
        <v>0</v>
      </c>
      <c r="Q64" s="187">
        <v>244277</v>
      </c>
      <c r="R64" s="187">
        <v>54768145</v>
      </c>
      <c r="S64" s="187">
        <v>139033245</v>
      </c>
      <c r="T64" s="188">
        <v>0.4160846402897863</v>
      </c>
      <c r="U64" s="195"/>
      <c r="V64" s="195"/>
      <c r="W64" s="195"/>
      <c r="X64" s="195"/>
      <c r="Y64" s="195"/>
      <c r="Z64" s="195"/>
      <c r="AA64" s="195"/>
      <c r="AB64" s="195"/>
      <c r="AC64" s="195"/>
      <c r="AD64" s="195"/>
      <c r="AE64" s="195"/>
      <c r="AF64" s="195"/>
      <c r="AG64" s="195"/>
      <c r="AH64" s="195"/>
      <c r="AI64" s="195"/>
      <c r="AJ64" s="195"/>
      <c r="AK64" s="195"/>
      <c r="AL64" s="195"/>
      <c r="AM64" s="195"/>
      <c r="AN64" s="195"/>
      <c r="AO64" s="195"/>
    </row>
    <row r="65" spans="1:41" s="155" customFormat="1" ht="20.25" customHeight="1">
      <c r="A65" s="164">
        <v>53</v>
      </c>
      <c r="B65" s="149" t="s">
        <v>245</v>
      </c>
      <c r="C65" s="187">
        <v>1893685865</v>
      </c>
      <c r="D65" s="187">
        <v>1132024780</v>
      </c>
      <c r="E65" s="187">
        <v>761661085</v>
      </c>
      <c r="F65" s="187">
        <v>80384204</v>
      </c>
      <c r="G65" s="187">
        <v>4624971</v>
      </c>
      <c r="H65" s="187">
        <v>1813301661</v>
      </c>
      <c r="I65" s="187">
        <v>1228837453</v>
      </c>
      <c r="J65" s="187">
        <v>298818392</v>
      </c>
      <c r="K65" s="187">
        <v>67789116</v>
      </c>
      <c r="L65" s="187">
        <v>48959</v>
      </c>
      <c r="M65" s="187">
        <v>722630071</v>
      </c>
      <c r="N65" s="187">
        <v>35753717</v>
      </c>
      <c r="O65" s="187">
        <v>13814746</v>
      </c>
      <c r="P65" s="187">
        <v>0</v>
      </c>
      <c r="Q65" s="187">
        <v>89982452</v>
      </c>
      <c r="R65" s="187">
        <v>584464208</v>
      </c>
      <c r="S65" s="187">
        <v>1446645194</v>
      </c>
      <c r="T65" s="188">
        <v>0.29837670239043407</v>
      </c>
      <c r="U65" s="195"/>
      <c r="V65" s="195"/>
      <c r="W65" s="195"/>
      <c r="X65" s="195"/>
      <c r="Y65" s="195"/>
      <c r="Z65" s="195"/>
      <c r="AA65" s="195"/>
      <c r="AB65" s="195"/>
      <c r="AC65" s="195"/>
      <c r="AD65" s="195"/>
      <c r="AE65" s="195"/>
      <c r="AF65" s="195"/>
      <c r="AG65" s="195"/>
      <c r="AH65" s="195"/>
      <c r="AI65" s="195"/>
      <c r="AJ65" s="195"/>
      <c r="AK65" s="195"/>
      <c r="AL65" s="195"/>
      <c r="AM65" s="195"/>
      <c r="AN65" s="195"/>
      <c r="AO65" s="195"/>
    </row>
    <row r="66" spans="1:41" s="155" customFormat="1" ht="20.25" customHeight="1">
      <c r="A66" s="166">
        <v>54</v>
      </c>
      <c r="B66" s="149" t="s">
        <v>233</v>
      </c>
      <c r="C66" s="187">
        <v>1945286151</v>
      </c>
      <c r="D66" s="187">
        <v>912113015.8180001</v>
      </c>
      <c r="E66" s="187">
        <v>1033173135.1819999</v>
      </c>
      <c r="F66" s="187">
        <v>233871360</v>
      </c>
      <c r="G66" s="187">
        <v>22983376</v>
      </c>
      <c r="H66" s="187">
        <v>1711414791</v>
      </c>
      <c r="I66" s="187">
        <v>1202140637</v>
      </c>
      <c r="J66" s="187">
        <v>300816767</v>
      </c>
      <c r="K66" s="187">
        <v>86501417</v>
      </c>
      <c r="L66" s="187">
        <v>44976</v>
      </c>
      <c r="M66" s="187">
        <v>742230654</v>
      </c>
      <c r="N66" s="187">
        <v>57875666</v>
      </c>
      <c r="O66" s="187">
        <v>9833819</v>
      </c>
      <c r="P66" s="187">
        <v>0</v>
      </c>
      <c r="Q66" s="187">
        <v>4837337</v>
      </c>
      <c r="R66" s="187">
        <v>509274154</v>
      </c>
      <c r="S66" s="187">
        <v>1324051630</v>
      </c>
      <c r="T66" s="188">
        <v>0.3222278226669747</v>
      </c>
      <c r="U66" s="195"/>
      <c r="V66" s="195"/>
      <c r="W66" s="195"/>
      <c r="X66" s="195"/>
      <c r="Y66" s="195"/>
      <c r="Z66" s="195"/>
      <c r="AA66" s="195"/>
      <c r="AB66" s="195"/>
      <c r="AC66" s="195"/>
      <c r="AD66" s="195"/>
      <c r="AE66" s="195"/>
      <c r="AF66" s="195"/>
      <c r="AG66" s="195"/>
      <c r="AH66" s="195"/>
      <c r="AI66" s="195"/>
      <c r="AJ66" s="195"/>
      <c r="AK66" s="195"/>
      <c r="AL66" s="195"/>
      <c r="AM66" s="195"/>
      <c r="AN66" s="195"/>
      <c r="AO66" s="195"/>
    </row>
    <row r="67" spans="1:41" s="155" customFormat="1" ht="20.25" customHeight="1">
      <c r="A67" s="164">
        <v>55</v>
      </c>
      <c r="B67" s="149" t="s">
        <v>250</v>
      </c>
      <c r="C67" s="187">
        <v>652382527</v>
      </c>
      <c r="D67" s="187">
        <v>442995197</v>
      </c>
      <c r="E67" s="187">
        <v>209387330</v>
      </c>
      <c r="F67" s="187">
        <v>51648687</v>
      </c>
      <c r="G67" s="187">
        <v>0</v>
      </c>
      <c r="H67" s="187">
        <v>600733840</v>
      </c>
      <c r="I67" s="187">
        <v>326803790</v>
      </c>
      <c r="J67" s="187">
        <v>76288353</v>
      </c>
      <c r="K67" s="187">
        <v>5335174</v>
      </c>
      <c r="L67" s="187">
        <v>1000</v>
      </c>
      <c r="M67" s="187">
        <v>171029974</v>
      </c>
      <c r="N67" s="187">
        <v>59769932</v>
      </c>
      <c r="O67" s="187">
        <v>2244585</v>
      </c>
      <c r="P67" s="187">
        <v>0</v>
      </c>
      <c r="Q67" s="187">
        <v>12134772</v>
      </c>
      <c r="R67" s="187">
        <v>273930050</v>
      </c>
      <c r="S67" s="187">
        <v>519109313</v>
      </c>
      <c r="T67" s="188">
        <v>0.2497661578526981</v>
      </c>
      <c r="U67" s="195"/>
      <c r="V67" s="195"/>
      <c r="W67" s="195"/>
      <c r="X67" s="195"/>
      <c r="Y67" s="195"/>
      <c r="Z67" s="195"/>
      <c r="AA67" s="195"/>
      <c r="AB67" s="195"/>
      <c r="AC67" s="195"/>
      <c r="AD67" s="195"/>
      <c r="AE67" s="195"/>
      <c r="AF67" s="195"/>
      <c r="AG67" s="195"/>
      <c r="AH67" s="195"/>
      <c r="AI67" s="195"/>
      <c r="AJ67" s="195"/>
      <c r="AK67" s="195"/>
      <c r="AL67" s="195"/>
      <c r="AM67" s="195"/>
      <c r="AN67" s="195"/>
      <c r="AO67" s="195"/>
    </row>
    <row r="68" spans="1:41" s="155" customFormat="1" ht="20.25" customHeight="1">
      <c r="A68" s="166">
        <v>56</v>
      </c>
      <c r="B68" s="149" t="s">
        <v>93</v>
      </c>
      <c r="C68" s="187">
        <v>104079640</v>
      </c>
      <c r="D68" s="187">
        <v>51051957</v>
      </c>
      <c r="E68" s="187">
        <v>53027683</v>
      </c>
      <c r="F68" s="187">
        <v>3670312</v>
      </c>
      <c r="G68" s="187">
        <v>0</v>
      </c>
      <c r="H68" s="187">
        <v>100409328</v>
      </c>
      <c r="I68" s="187">
        <v>74047034</v>
      </c>
      <c r="J68" s="187">
        <v>16459915</v>
      </c>
      <c r="K68" s="187">
        <v>4731820</v>
      </c>
      <c r="L68" s="187">
        <v>232854</v>
      </c>
      <c r="M68" s="187">
        <v>32525598</v>
      </c>
      <c r="N68" s="187">
        <v>19976047</v>
      </c>
      <c r="O68" s="187">
        <v>0</v>
      </c>
      <c r="P68" s="187">
        <v>0</v>
      </c>
      <c r="Q68" s="187">
        <v>120800</v>
      </c>
      <c r="R68" s="187">
        <v>26362294</v>
      </c>
      <c r="S68" s="187">
        <v>78984739</v>
      </c>
      <c r="T68" s="188">
        <v>0.28933757157646584</v>
      </c>
      <c r="U68" s="195"/>
      <c r="V68" s="195"/>
      <c r="W68" s="195"/>
      <c r="X68" s="195"/>
      <c r="Y68" s="195"/>
      <c r="Z68" s="195"/>
      <c r="AA68" s="195"/>
      <c r="AB68" s="195"/>
      <c r="AC68" s="195"/>
      <c r="AD68" s="195"/>
      <c r="AE68" s="195"/>
      <c r="AF68" s="195"/>
      <c r="AG68" s="195"/>
      <c r="AH68" s="195"/>
      <c r="AI68" s="195"/>
      <c r="AJ68" s="195"/>
      <c r="AK68" s="195"/>
      <c r="AL68" s="195"/>
      <c r="AM68" s="195"/>
      <c r="AN68" s="195"/>
      <c r="AO68" s="195"/>
    </row>
    <row r="69" spans="1:41" s="155" customFormat="1" ht="20.25" customHeight="1">
      <c r="A69" s="164">
        <v>57</v>
      </c>
      <c r="B69" s="149" t="s">
        <v>90</v>
      </c>
      <c r="C69" s="187">
        <v>747445035</v>
      </c>
      <c r="D69" s="187">
        <v>464301126</v>
      </c>
      <c r="E69" s="187">
        <v>283143909</v>
      </c>
      <c r="F69" s="187">
        <v>6713544</v>
      </c>
      <c r="G69" s="187">
        <v>0</v>
      </c>
      <c r="H69" s="187">
        <v>740731491</v>
      </c>
      <c r="I69" s="187">
        <v>543613543</v>
      </c>
      <c r="J69" s="187">
        <v>41855301</v>
      </c>
      <c r="K69" s="187">
        <v>4451600</v>
      </c>
      <c r="L69" s="187">
        <v>126998</v>
      </c>
      <c r="M69" s="187">
        <v>247788142</v>
      </c>
      <c r="N69" s="187">
        <v>6526669</v>
      </c>
      <c r="O69" s="187">
        <v>77089130</v>
      </c>
      <c r="P69" s="187">
        <v>0</v>
      </c>
      <c r="Q69" s="187">
        <v>165775703</v>
      </c>
      <c r="R69" s="187">
        <v>197117948</v>
      </c>
      <c r="S69" s="187">
        <v>694297592</v>
      </c>
      <c r="T69" s="188">
        <v>0.08541711220759635</v>
      </c>
      <c r="U69" s="195"/>
      <c r="V69" s="195"/>
      <c r="W69" s="195"/>
      <c r="X69" s="195"/>
      <c r="Y69" s="195"/>
      <c r="Z69" s="195"/>
      <c r="AA69" s="195"/>
      <c r="AB69" s="195"/>
      <c r="AC69" s="195"/>
      <c r="AD69" s="195"/>
      <c r="AE69" s="195"/>
      <c r="AF69" s="195"/>
      <c r="AG69" s="195"/>
      <c r="AH69" s="195"/>
      <c r="AI69" s="195"/>
      <c r="AJ69" s="195"/>
      <c r="AK69" s="195"/>
      <c r="AL69" s="195"/>
      <c r="AM69" s="195"/>
      <c r="AN69" s="195"/>
      <c r="AO69" s="195"/>
    </row>
    <row r="70" spans="1:41" s="155" customFormat="1" ht="20.25" customHeight="1">
      <c r="A70" s="166">
        <v>58</v>
      </c>
      <c r="B70" s="149" t="s">
        <v>91</v>
      </c>
      <c r="C70" s="187">
        <v>682070490</v>
      </c>
      <c r="D70" s="187">
        <v>203730652</v>
      </c>
      <c r="E70" s="187">
        <v>478339838</v>
      </c>
      <c r="F70" s="187">
        <v>7864539</v>
      </c>
      <c r="G70" s="187">
        <v>0</v>
      </c>
      <c r="H70" s="187">
        <v>674205951</v>
      </c>
      <c r="I70" s="187">
        <v>294181759</v>
      </c>
      <c r="J70" s="187">
        <v>76216791</v>
      </c>
      <c r="K70" s="187">
        <v>93363242</v>
      </c>
      <c r="L70" s="187">
        <v>415606</v>
      </c>
      <c r="M70" s="187">
        <v>103116648</v>
      </c>
      <c r="N70" s="187">
        <v>12709958</v>
      </c>
      <c r="O70" s="187">
        <v>1107089</v>
      </c>
      <c r="P70" s="187">
        <v>202900</v>
      </c>
      <c r="Q70" s="187">
        <v>7049525</v>
      </c>
      <c r="R70" s="187">
        <v>380024192</v>
      </c>
      <c r="S70" s="187">
        <v>504210312</v>
      </c>
      <c r="T70" s="188">
        <v>0.5778592105025792</v>
      </c>
      <c r="U70" s="195"/>
      <c r="V70" s="195"/>
      <c r="W70" s="195"/>
      <c r="X70" s="195"/>
      <c r="Y70" s="195"/>
      <c r="Z70" s="195"/>
      <c r="AA70" s="195"/>
      <c r="AB70" s="195"/>
      <c r="AC70" s="195"/>
      <c r="AD70" s="195"/>
      <c r="AE70" s="195"/>
      <c r="AF70" s="195"/>
      <c r="AG70" s="195"/>
      <c r="AH70" s="195"/>
      <c r="AI70" s="195"/>
      <c r="AJ70" s="195"/>
      <c r="AK70" s="195"/>
      <c r="AL70" s="195"/>
      <c r="AM70" s="195"/>
      <c r="AN70" s="195"/>
      <c r="AO70" s="195"/>
    </row>
    <row r="71" spans="1:41" s="155" customFormat="1" ht="20.25" customHeight="1">
      <c r="A71" s="164">
        <v>59</v>
      </c>
      <c r="B71" s="149" t="s">
        <v>92</v>
      </c>
      <c r="C71" s="187">
        <v>847487101</v>
      </c>
      <c r="D71" s="187">
        <v>382648864.5</v>
      </c>
      <c r="E71" s="187">
        <v>464838236.5</v>
      </c>
      <c r="F71" s="187">
        <v>30076630</v>
      </c>
      <c r="G71" s="187">
        <v>527006</v>
      </c>
      <c r="H71" s="187">
        <v>817410471</v>
      </c>
      <c r="I71" s="187">
        <v>682326957</v>
      </c>
      <c r="J71" s="187">
        <v>131417725</v>
      </c>
      <c r="K71" s="187">
        <v>128181342</v>
      </c>
      <c r="L71" s="187">
        <v>93904</v>
      </c>
      <c r="M71" s="187">
        <v>388449290</v>
      </c>
      <c r="N71" s="187">
        <v>28723968</v>
      </c>
      <c r="O71" s="187">
        <v>1971434</v>
      </c>
      <c r="P71" s="187">
        <v>0</v>
      </c>
      <c r="Q71" s="187">
        <v>3489294</v>
      </c>
      <c r="R71" s="187">
        <v>135083514</v>
      </c>
      <c r="S71" s="187">
        <v>557717500</v>
      </c>
      <c r="T71" s="188">
        <v>0.380599019774621</v>
      </c>
      <c r="U71" s="195"/>
      <c r="V71" s="195"/>
      <c r="W71" s="195"/>
      <c r="X71" s="195"/>
      <c r="Y71" s="195"/>
      <c r="Z71" s="195"/>
      <c r="AA71" s="195"/>
      <c r="AB71" s="195"/>
      <c r="AC71" s="195"/>
      <c r="AD71" s="195"/>
      <c r="AE71" s="195"/>
      <c r="AF71" s="195"/>
      <c r="AG71" s="195"/>
      <c r="AH71" s="195"/>
      <c r="AI71" s="195"/>
      <c r="AJ71" s="195"/>
      <c r="AK71" s="195"/>
      <c r="AL71" s="195"/>
      <c r="AM71" s="195"/>
      <c r="AN71" s="195"/>
      <c r="AO71" s="195"/>
    </row>
    <row r="72" spans="1:41" s="155" customFormat="1" ht="20.25" customHeight="1">
      <c r="A72" s="166">
        <v>60</v>
      </c>
      <c r="B72" s="149" t="s">
        <v>234</v>
      </c>
      <c r="C72" s="187">
        <v>714547172</v>
      </c>
      <c r="D72" s="187">
        <v>471863804</v>
      </c>
      <c r="E72" s="187">
        <v>242683368</v>
      </c>
      <c r="F72" s="187">
        <v>36695675</v>
      </c>
      <c r="G72" s="187">
        <v>0</v>
      </c>
      <c r="H72" s="187">
        <v>677851497</v>
      </c>
      <c r="I72" s="187">
        <v>434949598</v>
      </c>
      <c r="J72" s="187">
        <v>127690287</v>
      </c>
      <c r="K72" s="187">
        <v>34479598</v>
      </c>
      <c r="L72" s="187">
        <v>53258</v>
      </c>
      <c r="M72" s="187">
        <v>247371753</v>
      </c>
      <c r="N72" s="187">
        <v>14245611</v>
      </c>
      <c r="O72" s="187">
        <v>202728</v>
      </c>
      <c r="P72" s="187">
        <v>0</v>
      </c>
      <c r="Q72" s="187">
        <v>10906363</v>
      </c>
      <c r="R72" s="187">
        <v>242901899</v>
      </c>
      <c r="S72" s="187">
        <v>515628354</v>
      </c>
      <c r="T72" s="188">
        <v>0.3729699803056261</v>
      </c>
      <c r="U72" s="195"/>
      <c r="V72" s="195"/>
      <c r="W72" s="195"/>
      <c r="X72" s="195"/>
      <c r="Y72" s="195"/>
      <c r="Z72" s="195"/>
      <c r="AA72" s="195"/>
      <c r="AB72" s="195"/>
      <c r="AC72" s="195"/>
      <c r="AD72" s="195"/>
      <c r="AE72" s="195"/>
      <c r="AF72" s="195"/>
      <c r="AG72" s="195"/>
      <c r="AH72" s="195"/>
      <c r="AI72" s="195"/>
      <c r="AJ72" s="195"/>
      <c r="AK72" s="195"/>
      <c r="AL72" s="195"/>
      <c r="AM72" s="195"/>
      <c r="AN72" s="195"/>
      <c r="AO72" s="195"/>
    </row>
    <row r="73" spans="1:41" s="155" customFormat="1" ht="20.25" customHeight="1">
      <c r="A73" s="164">
        <v>61</v>
      </c>
      <c r="B73" s="149" t="s">
        <v>235</v>
      </c>
      <c r="C73" s="187">
        <v>1172196355.803</v>
      </c>
      <c r="D73" s="187">
        <v>796512126.471</v>
      </c>
      <c r="E73" s="187">
        <v>375684229.332</v>
      </c>
      <c r="F73" s="187">
        <v>69264590</v>
      </c>
      <c r="G73" s="187">
        <v>1544085</v>
      </c>
      <c r="H73" s="187">
        <v>1102931765.803</v>
      </c>
      <c r="I73" s="187">
        <v>466561858.603</v>
      </c>
      <c r="J73" s="187">
        <v>113879839</v>
      </c>
      <c r="K73" s="187">
        <v>35401800.043</v>
      </c>
      <c r="L73" s="187">
        <v>10717</v>
      </c>
      <c r="M73" s="187">
        <v>261824868.56</v>
      </c>
      <c r="N73" s="187">
        <v>43974527</v>
      </c>
      <c r="O73" s="187">
        <v>7391706</v>
      </c>
      <c r="P73" s="187">
        <v>0</v>
      </c>
      <c r="Q73" s="187">
        <v>4078401</v>
      </c>
      <c r="R73" s="187">
        <v>636369907.2</v>
      </c>
      <c r="S73" s="187">
        <v>953639409.76</v>
      </c>
      <c r="T73" s="188">
        <v>0.3199840563264595</v>
      </c>
      <c r="U73" s="195"/>
      <c r="V73" s="195"/>
      <c r="W73" s="195"/>
      <c r="X73" s="195"/>
      <c r="Y73" s="195"/>
      <c r="Z73" s="195"/>
      <c r="AA73" s="195"/>
      <c r="AB73" s="195"/>
      <c r="AC73" s="195"/>
      <c r="AD73" s="195"/>
      <c r="AE73" s="195"/>
      <c r="AF73" s="195"/>
      <c r="AG73" s="195"/>
      <c r="AH73" s="195"/>
      <c r="AI73" s="195"/>
      <c r="AJ73" s="195"/>
      <c r="AK73" s="195"/>
      <c r="AL73" s="195"/>
      <c r="AM73" s="195"/>
      <c r="AN73" s="195"/>
      <c r="AO73" s="195"/>
    </row>
    <row r="74" spans="1:41" s="155" customFormat="1" ht="20.25" customHeight="1">
      <c r="A74" s="166">
        <v>62</v>
      </c>
      <c r="B74" s="149" t="s">
        <v>94</v>
      </c>
      <c r="C74" s="187">
        <v>513382730.5</v>
      </c>
      <c r="D74" s="187">
        <v>255919641</v>
      </c>
      <c r="E74" s="187">
        <v>257463089.5</v>
      </c>
      <c r="F74" s="187">
        <v>27672672</v>
      </c>
      <c r="G74" s="187">
        <v>12340239</v>
      </c>
      <c r="H74" s="187">
        <v>485710058.5</v>
      </c>
      <c r="I74" s="187">
        <v>399617715.5</v>
      </c>
      <c r="J74" s="187">
        <v>109769056.5</v>
      </c>
      <c r="K74" s="187">
        <v>12842079</v>
      </c>
      <c r="L74" s="187">
        <v>115556</v>
      </c>
      <c r="M74" s="187">
        <v>255265961</v>
      </c>
      <c r="N74" s="187">
        <v>14074211</v>
      </c>
      <c r="O74" s="187">
        <v>7332944</v>
      </c>
      <c r="P74" s="187">
        <v>0</v>
      </c>
      <c r="Q74" s="187">
        <v>217908</v>
      </c>
      <c r="R74" s="187">
        <v>86092343</v>
      </c>
      <c r="S74" s="187">
        <v>362983367</v>
      </c>
      <c r="T74" s="188">
        <v>0.3071102374589297</v>
      </c>
      <c r="U74" s="195"/>
      <c r="V74" s="195"/>
      <c r="W74" s="195"/>
      <c r="X74" s="195"/>
      <c r="Y74" s="195"/>
      <c r="Z74" s="195"/>
      <c r="AA74" s="195"/>
      <c r="AB74" s="195"/>
      <c r="AC74" s="195"/>
      <c r="AD74" s="195"/>
      <c r="AE74" s="195"/>
      <c r="AF74" s="195"/>
      <c r="AG74" s="195"/>
      <c r="AH74" s="195"/>
      <c r="AI74" s="195"/>
      <c r="AJ74" s="195"/>
      <c r="AK74" s="195"/>
      <c r="AL74" s="195"/>
      <c r="AM74" s="195"/>
      <c r="AN74" s="195"/>
      <c r="AO74" s="195"/>
    </row>
    <row r="75" spans="1:41" s="155" customFormat="1" ht="20.25" customHeight="1">
      <c r="A75" s="164">
        <v>63</v>
      </c>
      <c r="B75" s="149" t="s">
        <v>95</v>
      </c>
      <c r="C75" s="187">
        <v>168394797</v>
      </c>
      <c r="D75" s="187">
        <v>69435064</v>
      </c>
      <c r="E75" s="187">
        <v>98959733</v>
      </c>
      <c r="F75" s="187">
        <v>1087497</v>
      </c>
      <c r="G75" s="187">
        <v>0</v>
      </c>
      <c r="H75" s="187">
        <v>167307300</v>
      </c>
      <c r="I75" s="187">
        <v>55626888</v>
      </c>
      <c r="J75" s="187">
        <v>16473194</v>
      </c>
      <c r="K75" s="187">
        <v>3391267</v>
      </c>
      <c r="L75" s="187">
        <v>256174</v>
      </c>
      <c r="M75" s="187">
        <v>18453574</v>
      </c>
      <c r="N75" s="187">
        <v>3492880</v>
      </c>
      <c r="O75" s="187">
        <v>13559799</v>
      </c>
      <c r="P75" s="187">
        <v>0</v>
      </c>
      <c r="Q75" s="187">
        <v>0</v>
      </c>
      <c r="R75" s="187">
        <v>111680412</v>
      </c>
      <c r="S75" s="187">
        <v>147186665</v>
      </c>
      <c r="T75" s="188">
        <v>0.36170700399418354</v>
      </c>
      <c r="U75" s="195"/>
      <c r="V75" s="195"/>
      <c r="W75" s="195"/>
      <c r="X75" s="195"/>
      <c r="Y75" s="195"/>
      <c r="Z75" s="195"/>
      <c r="AA75" s="195"/>
      <c r="AB75" s="195"/>
      <c r="AC75" s="195"/>
      <c r="AD75" s="195"/>
      <c r="AE75" s="195"/>
      <c r="AF75" s="195"/>
      <c r="AG75" s="195"/>
      <c r="AH75" s="195"/>
      <c r="AI75" s="195"/>
      <c r="AJ75" s="195"/>
      <c r="AK75" s="195"/>
      <c r="AL75" s="195"/>
      <c r="AM75" s="195"/>
      <c r="AN75" s="195"/>
      <c r="AO75" s="195"/>
    </row>
    <row r="76" spans="2:41" ht="16.5" customHeight="1">
      <c r="B76" s="158"/>
      <c r="U76" s="195"/>
      <c r="V76" s="195"/>
      <c r="W76" s="195"/>
      <c r="X76" s="195"/>
      <c r="Y76" s="195"/>
      <c r="Z76" s="195"/>
      <c r="AA76" s="195"/>
      <c r="AB76" s="195"/>
      <c r="AC76" s="195"/>
      <c r="AD76" s="195"/>
      <c r="AE76" s="195"/>
      <c r="AF76" s="195"/>
      <c r="AG76" s="195"/>
      <c r="AH76" s="195"/>
      <c r="AI76" s="195"/>
      <c r="AJ76" s="195"/>
      <c r="AK76" s="195"/>
      <c r="AL76" s="195"/>
      <c r="AM76" s="195"/>
      <c r="AN76" s="195"/>
      <c r="AO76" s="195"/>
    </row>
    <row r="77" spans="1:20" ht="42" customHeight="1">
      <c r="A77" s="202" t="s">
        <v>355</v>
      </c>
      <c r="B77" s="202"/>
      <c r="C77" s="202"/>
      <c r="D77" s="202"/>
      <c r="E77" s="202"/>
      <c r="F77" s="202"/>
      <c r="G77" s="202"/>
      <c r="H77" s="202"/>
      <c r="I77" s="202"/>
      <c r="J77" s="202"/>
      <c r="K77" s="202"/>
      <c r="L77" s="202"/>
      <c r="M77" s="202"/>
      <c r="N77" s="202"/>
      <c r="O77" s="202"/>
      <c r="P77" s="202"/>
      <c r="Q77" s="202"/>
      <c r="R77" s="202"/>
      <c r="S77" s="202"/>
      <c r="T77" s="202"/>
    </row>
    <row r="78" spans="1:20" ht="22.5" customHeight="1">
      <c r="A78" s="202" t="s">
        <v>356</v>
      </c>
      <c r="B78" s="202"/>
      <c r="C78" s="202"/>
      <c r="D78" s="202"/>
      <c r="E78" s="202"/>
      <c r="F78" s="202"/>
      <c r="G78" s="202"/>
      <c r="H78" s="202"/>
      <c r="I78" s="202"/>
      <c r="J78" s="202"/>
      <c r="K78" s="202"/>
      <c r="L78" s="202"/>
      <c r="M78" s="202"/>
      <c r="N78" s="202"/>
      <c r="O78" s="202"/>
      <c r="P78" s="202"/>
      <c r="Q78" s="202"/>
      <c r="R78" s="202"/>
      <c r="S78" s="202"/>
      <c r="T78" s="202"/>
    </row>
    <row r="79" spans="1:20" ht="31.5" customHeight="1">
      <c r="A79" s="202" t="s">
        <v>354</v>
      </c>
      <c r="B79" s="202"/>
      <c r="C79" s="202"/>
      <c r="D79" s="202"/>
      <c r="E79" s="202"/>
      <c r="F79" s="202"/>
      <c r="G79" s="202"/>
      <c r="H79" s="202"/>
      <c r="I79" s="202"/>
      <c r="J79" s="202"/>
      <c r="K79" s="202"/>
      <c r="L79" s="202"/>
      <c r="M79" s="202"/>
      <c r="N79" s="202"/>
      <c r="O79" s="202"/>
      <c r="P79" s="202"/>
      <c r="Q79" s="202"/>
      <c r="R79" s="202"/>
      <c r="S79" s="202"/>
      <c r="T79" s="202"/>
    </row>
    <row r="80" ht="16.5" customHeight="1"/>
  </sheetData>
  <sheetProtection/>
  <mergeCells count="32">
    <mergeCell ref="D5:E5"/>
    <mergeCell ref="M7:M8"/>
    <mergeCell ref="O7:O8"/>
    <mergeCell ref="D6:D8"/>
    <mergeCell ref="E6:E8"/>
    <mergeCell ref="G4:G8"/>
    <mergeCell ref="A1:T1"/>
    <mergeCell ref="A2:T2"/>
    <mergeCell ref="P7:P8"/>
    <mergeCell ref="Q7:Q8"/>
    <mergeCell ref="T4:T8"/>
    <mergeCell ref="I6:I8"/>
    <mergeCell ref="C5:C8"/>
    <mergeCell ref="K7:K8"/>
    <mergeCell ref="L7:L8"/>
    <mergeCell ref="S4:S8"/>
    <mergeCell ref="R5:R8"/>
    <mergeCell ref="N7:N8"/>
    <mergeCell ref="H4:R4"/>
    <mergeCell ref="J6:Q6"/>
    <mergeCell ref="H5:H8"/>
    <mergeCell ref="I5:Q5"/>
    <mergeCell ref="A79:T79"/>
    <mergeCell ref="Q3:T3"/>
    <mergeCell ref="A4:A8"/>
    <mergeCell ref="B4:B8"/>
    <mergeCell ref="C4:E4"/>
    <mergeCell ref="F4:F8"/>
    <mergeCell ref="A77:T77"/>
    <mergeCell ref="A78:T78"/>
    <mergeCell ref="A9:B9"/>
    <mergeCell ref="J7:J8"/>
  </mergeCells>
  <printOptions/>
  <pageMargins left="0.354330708661417" right="0.236220472440945" top="0.47244094488189" bottom="0.551181102362205" header="0.31496062992126" footer="0.31496062992126"/>
  <pageSetup horizontalDpi="600" verticalDpi="600" orientation="landscape"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view="pageBreakPreview" zoomScaleSheetLayoutView="100" workbookViewId="0" topLeftCell="A13">
      <selection activeCell="C16" sqref="C16:T16"/>
    </sheetView>
  </sheetViews>
  <sheetFormatPr defaultColWidth="9.00390625" defaultRowHeight="15.75"/>
  <cols>
    <col min="1" max="1" width="2.50390625" style="152" customWidth="1"/>
    <col min="2" max="2" width="10.25390625" style="152" customWidth="1"/>
    <col min="3" max="3" width="6.625" style="152" customWidth="1"/>
    <col min="4" max="5" width="6.25390625" style="152" customWidth="1"/>
    <col min="6" max="6" width="6.625" style="152" customWidth="1"/>
    <col min="7" max="7" width="6.50390625" style="152" customWidth="1"/>
    <col min="8" max="8" width="5.625" style="152" customWidth="1"/>
    <col min="9" max="9" width="6.25390625" style="152" customWidth="1"/>
    <col min="10" max="10" width="5.125" style="152" customWidth="1"/>
    <col min="11" max="11" width="5.875" style="152" customWidth="1"/>
    <col min="12" max="12" width="4.75390625" style="152" customWidth="1"/>
    <col min="13" max="13" width="6.25390625" style="152" customWidth="1"/>
    <col min="14" max="14" width="6.50390625" style="152" customWidth="1"/>
    <col min="15" max="15" width="5.50390625" style="152" customWidth="1"/>
    <col min="16" max="16" width="6.375" style="152" customWidth="1"/>
    <col min="17" max="17" width="6.25390625" style="152" customWidth="1"/>
    <col min="18" max="18" width="4.50390625" style="152" customWidth="1"/>
    <col min="19" max="19" width="5.75390625" style="152" customWidth="1"/>
    <col min="20" max="20" width="6.375" style="152" customWidth="1"/>
    <col min="21" max="22" width="5.625" style="152" customWidth="1"/>
    <col min="23" max="29" width="9.00390625" style="152" hidden="1" customWidth="1"/>
    <col min="30" max="16384" width="9.00390625" style="152" customWidth="1"/>
  </cols>
  <sheetData>
    <row r="1" spans="2:8" ht="18.75" customHeight="1">
      <c r="B1" s="222" t="s">
        <v>320</v>
      </c>
      <c r="C1" s="222"/>
      <c r="D1" s="222"/>
      <c r="E1" s="222"/>
      <c r="F1" s="222"/>
      <c r="G1" s="222"/>
      <c r="H1" s="222"/>
    </row>
    <row r="2" spans="2:8" ht="31.5" customHeight="1">
      <c r="B2" s="223" t="s">
        <v>321</v>
      </c>
      <c r="C2" s="223"/>
      <c r="D2" s="223"/>
      <c r="E2" s="223"/>
      <c r="F2" s="223"/>
      <c r="G2" s="223"/>
      <c r="H2" s="223"/>
    </row>
    <row r="3" spans="1:13" ht="6" customHeight="1">
      <c r="A3" s="227"/>
      <c r="B3" s="227"/>
      <c r="C3" s="227"/>
      <c r="D3" s="227"/>
      <c r="E3" s="227"/>
      <c r="F3" s="227"/>
      <c r="G3" s="227"/>
      <c r="H3" s="227"/>
      <c r="I3" s="227"/>
      <c r="J3" s="227"/>
      <c r="M3" s="153"/>
    </row>
    <row r="4" spans="1:22" ht="22.5" customHeight="1">
      <c r="A4" s="215" t="s">
        <v>324</v>
      </c>
      <c r="B4" s="217"/>
      <c r="C4" s="217"/>
      <c r="D4" s="217"/>
      <c r="E4" s="217"/>
      <c r="F4" s="217"/>
      <c r="G4" s="217"/>
      <c r="H4" s="217"/>
      <c r="I4" s="217"/>
      <c r="J4" s="217"/>
      <c r="K4" s="217"/>
      <c r="L4" s="217"/>
      <c r="M4" s="217"/>
      <c r="N4" s="217"/>
      <c r="O4" s="217"/>
      <c r="P4" s="217"/>
      <c r="Q4" s="217"/>
      <c r="R4" s="217"/>
      <c r="S4" s="217"/>
      <c r="T4" s="217"/>
      <c r="U4" s="217"/>
      <c r="V4" s="217"/>
    </row>
    <row r="5" spans="1:22" ht="22.5" customHeight="1">
      <c r="A5" s="217"/>
      <c r="B5" s="217"/>
      <c r="C5" s="217"/>
      <c r="D5" s="217"/>
      <c r="E5" s="217"/>
      <c r="F5" s="217"/>
      <c r="G5" s="217"/>
      <c r="H5" s="217"/>
      <c r="I5" s="217"/>
      <c r="J5" s="217"/>
      <c r="K5" s="217"/>
      <c r="L5" s="217"/>
      <c r="M5" s="217"/>
      <c r="N5" s="217"/>
      <c r="O5" s="217"/>
      <c r="P5" s="217"/>
      <c r="Q5" s="217"/>
      <c r="R5" s="217"/>
      <c r="S5" s="217"/>
      <c r="T5" s="217"/>
      <c r="U5" s="217"/>
      <c r="V5" s="217"/>
    </row>
    <row r="6" spans="1:22" ht="13.5" customHeight="1">
      <c r="A6" s="217"/>
      <c r="B6" s="217"/>
      <c r="C6" s="217"/>
      <c r="D6" s="217"/>
      <c r="E6" s="217"/>
      <c r="F6" s="217"/>
      <c r="G6" s="217"/>
      <c r="H6" s="217"/>
      <c r="I6" s="217"/>
      <c r="J6" s="217"/>
      <c r="K6" s="217"/>
      <c r="L6" s="217"/>
      <c r="M6" s="217"/>
      <c r="N6" s="217"/>
      <c r="O6" s="217"/>
      <c r="P6" s="217"/>
      <c r="Q6" s="217"/>
      <c r="R6" s="217"/>
      <c r="S6" s="217"/>
      <c r="T6" s="217"/>
      <c r="U6" s="217"/>
      <c r="V6" s="217"/>
    </row>
    <row r="7" spans="1:22" ht="15.75" customHeight="1">
      <c r="A7" s="160"/>
      <c r="B7" s="160"/>
      <c r="C7" s="160"/>
      <c r="D7" s="160"/>
      <c r="E7" s="160"/>
      <c r="F7" s="160"/>
      <c r="G7" s="160"/>
      <c r="H7" s="160"/>
      <c r="I7" s="160"/>
      <c r="J7" s="160"/>
      <c r="K7" s="160"/>
      <c r="L7" s="160"/>
      <c r="M7" s="160"/>
      <c r="N7" s="160"/>
      <c r="O7" s="160"/>
      <c r="P7" s="160"/>
      <c r="Q7" s="160"/>
      <c r="R7" s="160"/>
      <c r="S7" s="160"/>
      <c r="T7" s="244" t="s">
        <v>259</v>
      </c>
      <c r="U7" s="244"/>
      <c r="V7" s="244"/>
    </row>
    <row r="8" spans="1:29" ht="15" customHeight="1">
      <c r="A8" s="206" t="s">
        <v>56</v>
      </c>
      <c r="B8" s="206" t="s">
        <v>30</v>
      </c>
      <c r="C8" s="207" t="s">
        <v>260</v>
      </c>
      <c r="D8" s="207"/>
      <c r="E8" s="207"/>
      <c r="F8" s="212" t="s">
        <v>261</v>
      </c>
      <c r="G8" s="212"/>
      <c r="H8" s="212"/>
      <c r="I8" s="212"/>
      <c r="J8" s="212"/>
      <c r="K8" s="212"/>
      <c r="L8" s="212"/>
      <c r="M8" s="212"/>
      <c r="N8" s="212"/>
      <c r="O8" s="212"/>
      <c r="P8" s="212"/>
      <c r="Q8" s="212"/>
      <c r="R8" s="212"/>
      <c r="S8" s="212"/>
      <c r="T8" s="207" t="s">
        <v>262</v>
      </c>
      <c r="U8" s="207" t="s">
        <v>263</v>
      </c>
      <c r="V8" s="207" t="s">
        <v>264</v>
      </c>
      <c r="Y8" s="232" t="s">
        <v>265</v>
      </c>
      <c r="Z8" s="233"/>
      <c r="AA8" s="233"/>
      <c r="AB8" s="233"/>
      <c r="AC8" s="234"/>
    </row>
    <row r="9" spans="1:29" ht="33" customHeight="1">
      <c r="A9" s="206"/>
      <c r="B9" s="206"/>
      <c r="C9" s="207" t="s">
        <v>266</v>
      </c>
      <c r="D9" s="207" t="s">
        <v>6</v>
      </c>
      <c r="E9" s="207"/>
      <c r="F9" s="212" t="s">
        <v>267</v>
      </c>
      <c r="G9" s="212"/>
      <c r="H9" s="212"/>
      <c r="I9" s="212"/>
      <c r="J9" s="212"/>
      <c r="K9" s="212"/>
      <c r="L9" s="212"/>
      <c r="M9" s="212"/>
      <c r="N9" s="212"/>
      <c r="O9" s="212"/>
      <c r="P9" s="212" t="s">
        <v>268</v>
      </c>
      <c r="Q9" s="212"/>
      <c r="R9" s="212"/>
      <c r="S9" s="212"/>
      <c r="T9" s="207"/>
      <c r="U9" s="207"/>
      <c r="V9" s="207"/>
      <c r="Y9" s="235"/>
      <c r="Z9" s="236"/>
      <c r="AA9" s="236"/>
      <c r="AB9" s="236"/>
      <c r="AC9" s="237"/>
    </row>
    <row r="10" spans="1:29" ht="15" customHeight="1">
      <c r="A10" s="206"/>
      <c r="B10" s="206"/>
      <c r="C10" s="207"/>
      <c r="D10" s="207"/>
      <c r="E10" s="207"/>
      <c r="F10" s="207" t="s">
        <v>269</v>
      </c>
      <c r="G10" s="219" t="s">
        <v>6</v>
      </c>
      <c r="H10" s="220"/>
      <c r="I10" s="220"/>
      <c r="J10" s="220"/>
      <c r="K10" s="220"/>
      <c r="L10" s="220"/>
      <c r="M10" s="220"/>
      <c r="N10" s="220"/>
      <c r="O10" s="241"/>
      <c r="P10" s="207" t="s">
        <v>15</v>
      </c>
      <c r="Q10" s="207" t="s">
        <v>6</v>
      </c>
      <c r="R10" s="207"/>
      <c r="S10" s="207"/>
      <c r="T10" s="207"/>
      <c r="U10" s="207"/>
      <c r="V10" s="207"/>
      <c r="Y10" s="238"/>
      <c r="Z10" s="239"/>
      <c r="AA10" s="239"/>
      <c r="AB10" s="239"/>
      <c r="AC10" s="240"/>
    </row>
    <row r="11" spans="1:29" ht="15" customHeight="1">
      <c r="A11" s="206"/>
      <c r="B11" s="206"/>
      <c r="C11" s="207"/>
      <c r="D11" s="208" t="s">
        <v>270</v>
      </c>
      <c r="E11" s="208" t="s">
        <v>271</v>
      </c>
      <c r="F11" s="207"/>
      <c r="G11" s="207" t="s">
        <v>272</v>
      </c>
      <c r="H11" s="243" t="s">
        <v>273</v>
      </c>
      <c r="I11" s="243"/>
      <c r="J11" s="243"/>
      <c r="K11" s="243"/>
      <c r="L11" s="211"/>
      <c r="M11" s="242" t="s">
        <v>274</v>
      </c>
      <c r="N11" s="243"/>
      <c r="O11" s="211"/>
      <c r="P11" s="207"/>
      <c r="Q11" s="228" t="s">
        <v>275</v>
      </c>
      <c r="R11" s="228" t="s">
        <v>276</v>
      </c>
      <c r="S11" s="208" t="s">
        <v>277</v>
      </c>
      <c r="T11" s="207"/>
      <c r="U11" s="207"/>
      <c r="V11" s="207"/>
      <c r="Y11" s="228" t="s">
        <v>278</v>
      </c>
      <c r="Z11" s="228" t="s">
        <v>279</v>
      </c>
      <c r="AA11" s="228" t="s">
        <v>280</v>
      </c>
      <c r="AB11" s="228" t="s">
        <v>281</v>
      </c>
      <c r="AC11" s="228" t="s">
        <v>282</v>
      </c>
    </row>
    <row r="12" spans="1:29" ht="12.75" customHeight="1">
      <c r="A12" s="206"/>
      <c r="B12" s="206"/>
      <c r="C12" s="207"/>
      <c r="D12" s="209"/>
      <c r="E12" s="209"/>
      <c r="F12" s="207"/>
      <c r="G12" s="207"/>
      <c r="H12" s="241" t="s">
        <v>283</v>
      </c>
      <c r="I12" s="207" t="s">
        <v>284</v>
      </c>
      <c r="J12" s="207" t="s">
        <v>285</v>
      </c>
      <c r="K12" s="207" t="s">
        <v>286</v>
      </c>
      <c r="L12" s="207" t="s">
        <v>287</v>
      </c>
      <c r="M12" s="208" t="s">
        <v>288</v>
      </c>
      <c r="N12" s="212" t="s">
        <v>289</v>
      </c>
      <c r="O12" s="212" t="s">
        <v>290</v>
      </c>
      <c r="P12" s="207"/>
      <c r="Q12" s="229"/>
      <c r="R12" s="229"/>
      <c r="S12" s="209"/>
      <c r="T12" s="207"/>
      <c r="U12" s="207"/>
      <c r="V12" s="207"/>
      <c r="Y12" s="229"/>
      <c r="Z12" s="229"/>
      <c r="AA12" s="229"/>
      <c r="AB12" s="229"/>
      <c r="AC12" s="229"/>
    </row>
    <row r="13" spans="1:29" ht="123.75" customHeight="1">
      <c r="A13" s="206"/>
      <c r="B13" s="206"/>
      <c r="C13" s="207"/>
      <c r="D13" s="210"/>
      <c r="E13" s="210"/>
      <c r="F13" s="207"/>
      <c r="G13" s="207"/>
      <c r="H13" s="241"/>
      <c r="I13" s="207"/>
      <c r="J13" s="207"/>
      <c r="K13" s="207"/>
      <c r="L13" s="207"/>
      <c r="M13" s="210"/>
      <c r="N13" s="212"/>
      <c r="O13" s="212"/>
      <c r="P13" s="207"/>
      <c r="Q13" s="230"/>
      <c r="R13" s="230"/>
      <c r="S13" s="210"/>
      <c r="T13" s="207"/>
      <c r="U13" s="207"/>
      <c r="V13" s="207"/>
      <c r="Y13" s="230"/>
      <c r="Z13" s="230"/>
      <c r="AA13" s="230"/>
      <c r="AB13" s="230"/>
      <c r="AC13" s="230"/>
    </row>
    <row r="14" spans="1:29" ht="13.5" customHeight="1">
      <c r="A14" s="213" t="s">
        <v>5</v>
      </c>
      <c r="B14" s="214"/>
      <c r="C14" s="132" t="s">
        <v>22</v>
      </c>
      <c r="D14" s="161">
        <v>2</v>
      </c>
      <c r="E14" s="132" t="s">
        <v>24</v>
      </c>
      <c r="F14" s="132" t="s">
        <v>31</v>
      </c>
      <c r="G14" s="161">
        <v>5</v>
      </c>
      <c r="H14" s="132" t="s">
        <v>33</v>
      </c>
      <c r="I14" s="132" t="s">
        <v>34</v>
      </c>
      <c r="J14" s="161">
        <v>8</v>
      </c>
      <c r="K14" s="132" t="s">
        <v>36</v>
      </c>
      <c r="L14" s="132" t="s">
        <v>49</v>
      </c>
      <c r="M14" s="161">
        <v>11</v>
      </c>
      <c r="N14" s="132" t="s">
        <v>52</v>
      </c>
      <c r="O14" s="132" t="s">
        <v>53</v>
      </c>
      <c r="P14" s="161">
        <v>14</v>
      </c>
      <c r="Q14" s="132" t="s">
        <v>57</v>
      </c>
      <c r="R14" s="132" t="s">
        <v>58</v>
      </c>
      <c r="S14" s="161">
        <v>17</v>
      </c>
      <c r="T14" s="132" t="s">
        <v>60</v>
      </c>
      <c r="U14" s="132" t="s">
        <v>61</v>
      </c>
      <c r="V14" s="161">
        <v>20</v>
      </c>
      <c r="Y14" s="154"/>
      <c r="Z14" s="154"/>
      <c r="AA14" s="154"/>
      <c r="AB14" s="154"/>
      <c r="AC14" s="154"/>
    </row>
    <row r="15" spans="1:29" ht="13.5" customHeight="1">
      <c r="A15" s="174"/>
      <c r="B15" s="162" t="s">
        <v>327</v>
      </c>
      <c r="C15" s="181">
        <f>C16+C17</f>
        <v>709605</v>
      </c>
      <c r="D15" s="181">
        <f aca="true" t="shared" si="0" ref="D15:T15">D16+D17</f>
        <v>248189</v>
      </c>
      <c r="E15" s="181">
        <f t="shared" si="0"/>
        <v>461416</v>
      </c>
      <c r="F15" s="181">
        <f t="shared" si="0"/>
        <v>559070</v>
      </c>
      <c r="G15" s="181">
        <f t="shared" si="0"/>
        <v>404526</v>
      </c>
      <c r="H15" s="181">
        <f t="shared" si="0"/>
        <v>13425</v>
      </c>
      <c r="I15" s="181">
        <f t="shared" si="0"/>
        <v>365204</v>
      </c>
      <c r="J15" s="181">
        <f t="shared" si="0"/>
        <v>8153</v>
      </c>
      <c r="K15" s="181">
        <f t="shared" si="0"/>
        <v>15562</v>
      </c>
      <c r="L15" s="181">
        <f t="shared" si="0"/>
        <v>2182</v>
      </c>
      <c r="M15" s="181">
        <f t="shared" si="0"/>
        <v>154544</v>
      </c>
      <c r="N15" s="181">
        <f t="shared" si="0"/>
        <v>146462</v>
      </c>
      <c r="O15" s="181">
        <f t="shared" si="0"/>
        <v>8082</v>
      </c>
      <c r="P15" s="181">
        <f t="shared" si="0"/>
        <v>150535</v>
      </c>
      <c r="Q15" s="181">
        <f t="shared" si="0"/>
        <v>111664</v>
      </c>
      <c r="R15" s="181">
        <f t="shared" si="0"/>
        <v>557</v>
      </c>
      <c r="S15" s="181">
        <f t="shared" si="0"/>
        <v>38314</v>
      </c>
      <c r="T15" s="181">
        <f t="shared" si="0"/>
        <v>305079</v>
      </c>
      <c r="U15" s="163">
        <f>G15/F15</f>
        <v>0.7235694993471301</v>
      </c>
      <c r="V15" s="163">
        <f>F15/C15</f>
        <v>0.7878608521642322</v>
      </c>
      <c r="Y15" s="154"/>
      <c r="Z15" s="154"/>
      <c r="AA15" s="154"/>
      <c r="AB15" s="154"/>
      <c r="AC15" s="154"/>
    </row>
    <row r="16" spans="1:29" ht="13.5" customHeight="1">
      <c r="A16" s="174"/>
      <c r="B16" s="162" t="s">
        <v>328</v>
      </c>
      <c r="C16" s="182">
        <v>1025</v>
      </c>
      <c r="D16" s="183">
        <v>658</v>
      </c>
      <c r="E16" s="182">
        <v>367</v>
      </c>
      <c r="F16" s="182">
        <v>943</v>
      </c>
      <c r="G16" s="183">
        <v>707</v>
      </c>
      <c r="H16" s="182">
        <v>15</v>
      </c>
      <c r="I16" s="182">
        <v>244</v>
      </c>
      <c r="J16" s="183">
        <v>403</v>
      </c>
      <c r="K16" s="182">
        <v>43</v>
      </c>
      <c r="L16" s="182">
        <v>2</v>
      </c>
      <c r="M16" s="183">
        <v>236</v>
      </c>
      <c r="N16" s="182">
        <v>176</v>
      </c>
      <c r="O16" s="182">
        <v>60</v>
      </c>
      <c r="P16" s="183">
        <v>82</v>
      </c>
      <c r="Q16" s="182">
        <v>82</v>
      </c>
      <c r="R16" s="182">
        <v>0</v>
      </c>
      <c r="S16" s="183">
        <v>0</v>
      </c>
      <c r="T16" s="182">
        <f>P16+M16</f>
        <v>318</v>
      </c>
      <c r="U16" s="163">
        <f>G16/F16</f>
        <v>0.7497348886532343</v>
      </c>
      <c r="V16" s="163">
        <f>F16/C16</f>
        <v>0.92</v>
      </c>
      <c r="Y16" s="154"/>
      <c r="Z16" s="154"/>
      <c r="AA16" s="154"/>
      <c r="AB16" s="154"/>
      <c r="AC16" s="154"/>
    </row>
    <row r="17" spans="1:29" s="155" customFormat="1" ht="17.25" customHeight="1">
      <c r="A17" s="156"/>
      <c r="B17" s="162" t="s">
        <v>318</v>
      </c>
      <c r="C17" s="180">
        <f aca="true" t="shared" si="1" ref="C17:T17">SUM(C18:C80)</f>
        <v>708580</v>
      </c>
      <c r="D17" s="180">
        <f t="shared" si="1"/>
        <v>247531</v>
      </c>
      <c r="E17" s="180">
        <f t="shared" si="1"/>
        <v>461049</v>
      </c>
      <c r="F17" s="180">
        <f t="shared" si="1"/>
        <v>558127</v>
      </c>
      <c r="G17" s="180">
        <f t="shared" si="1"/>
        <v>403819</v>
      </c>
      <c r="H17" s="180">
        <f t="shared" si="1"/>
        <v>13410</v>
      </c>
      <c r="I17" s="180">
        <f t="shared" si="1"/>
        <v>364960</v>
      </c>
      <c r="J17" s="180">
        <f t="shared" si="1"/>
        <v>7750</v>
      </c>
      <c r="K17" s="180">
        <f t="shared" si="1"/>
        <v>15519</v>
      </c>
      <c r="L17" s="180">
        <f t="shared" si="1"/>
        <v>2180</v>
      </c>
      <c r="M17" s="180">
        <f t="shared" si="1"/>
        <v>154308</v>
      </c>
      <c r="N17" s="180">
        <f t="shared" si="1"/>
        <v>146286</v>
      </c>
      <c r="O17" s="180">
        <f t="shared" si="1"/>
        <v>8022</v>
      </c>
      <c r="P17" s="180">
        <f t="shared" si="1"/>
        <v>150453</v>
      </c>
      <c r="Q17" s="180">
        <f t="shared" si="1"/>
        <v>111582</v>
      </c>
      <c r="R17" s="180">
        <f t="shared" si="1"/>
        <v>557</v>
      </c>
      <c r="S17" s="180">
        <f t="shared" si="1"/>
        <v>38314</v>
      </c>
      <c r="T17" s="180">
        <f t="shared" si="1"/>
        <v>304761</v>
      </c>
      <c r="U17" s="163">
        <f>G17/F17</f>
        <v>0.7235252908388234</v>
      </c>
      <c r="V17" s="163">
        <f>F17/C17</f>
        <v>0.7876697056083999</v>
      </c>
      <c r="Y17" s="157">
        <f aca="true" t="shared" si="2" ref="Y17:Y48">C17-H17</f>
        <v>695170</v>
      </c>
      <c r="Z17" s="157">
        <f aca="true" t="shared" si="3" ref="Z17:Z48">I17+J17+L17+N17+O17</f>
        <v>529198</v>
      </c>
      <c r="AA17" s="157">
        <f aca="true" t="shared" si="4" ref="AA17:AA48">I17+J17+L17</f>
        <v>374890</v>
      </c>
      <c r="AB17" s="163">
        <f aca="true" t="shared" si="5" ref="AB17:AB48">Z17/Y17</f>
        <v>0.761249766244228</v>
      </c>
      <c r="AC17" s="163">
        <f aca="true" t="shared" si="6" ref="AC17:AC48">AA17/Z17</f>
        <v>0.7084115964157083</v>
      </c>
    </row>
    <row r="18" spans="1:29" s="155" customFormat="1" ht="13.5" customHeight="1">
      <c r="A18" s="164">
        <v>1</v>
      </c>
      <c r="B18" s="149" t="str">
        <f>'[1]TH Viec 06'!B13</f>
        <v>An Giang</v>
      </c>
      <c r="C18" s="151">
        <f>'[1]TH Viec 06'!C13</f>
        <v>13658</v>
      </c>
      <c r="D18" s="151">
        <f>'[1]TH Viec 06'!D13</f>
        <v>3536</v>
      </c>
      <c r="E18" s="151">
        <f>'[1]TH Viec 06'!E13</f>
        <v>10122</v>
      </c>
      <c r="F18" s="151">
        <f>'[1]TH Viec 06'!F13</f>
        <v>11920</v>
      </c>
      <c r="G18" s="151">
        <f>'[1]TH Viec 06'!G13</f>
        <v>8168</v>
      </c>
      <c r="H18" s="151">
        <f>'[1]TH Viec 06'!H13</f>
        <v>267</v>
      </c>
      <c r="I18" s="151">
        <f>'[1]TH Viec 06'!I13</f>
        <v>7048</v>
      </c>
      <c r="J18" s="151">
        <f>'[1]TH Viec 06'!J13</f>
        <v>131</v>
      </c>
      <c r="K18" s="151">
        <f>'[1]TH Viec 06'!K13</f>
        <v>705</v>
      </c>
      <c r="L18" s="151">
        <f>'[1]TH Viec 06'!L13</f>
        <v>17</v>
      </c>
      <c r="M18" s="151">
        <f>'[1]TH Viec 06'!M13</f>
        <v>3752</v>
      </c>
      <c r="N18" s="151">
        <f>'[1]TH Viec 06'!P13</f>
        <v>3637</v>
      </c>
      <c r="O18" s="151">
        <f>'[1]TH Viec 06'!Q13</f>
        <v>115</v>
      </c>
      <c r="P18" s="151">
        <f>'[1]TH Viec 06'!R13</f>
        <v>1738</v>
      </c>
      <c r="Q18" s="151">
        <f>'[1]TH Viec 06'!S13</f>
        <v>1410</v>
      </c>
      <c r="R18" s="151">
        <f>'[1]TH Viec 06'!T13</f>
        <v>14</v>
      </c>
      <c r="S18" s="151">
        <f>'[1]TH Viec 06'!U13</f>
        <v>314</v>
      </c>
      <c r="T18" s="151">
        <f>'[1]TH Viec 06'!V13</f>
        <v>5490</v>
      </c>
      <c r="U18" s="165">
        <f>'[1]TH Viec 06'!W13</f>
        <v>0.6852348993288591</v>
      </c>
      <c r="V18" s="165">
        <f>'[1]TH Viec 06'!X13</f>
        <v>0.872748572265339</v>
      </c>
      <c r="Y18" s="157">
        <f t="shared" si="2"/>
        <v>13391</v>
      </c>
      <c r="Z18" s="157">
        <f t="shared" si="3"/>
        <v>10948</v>
      </c>
      <c r="AA18" s="157">
        <f t="shared" si="4"/>
        <v>7196</v>
      </c>
      <c r="AB18" s="163">
        <f t="shared" si="5"/>
        <v>0.8175640355462624</v>
      </c>
      <c r="AC18" s="163">
        <f t="shared" si="6"/>
        <v>0.6572890025575447</v>
      </c>
    </row>
    <row r="19" spans="1:29" s="155" customFormat="1" ht="13.5" customHeight="1">
      <c r="A19" s="166">
        <v>2</v>
      </c>
      <c r="B19" s="149" t="str">
        <f>'[1]TH Viec 06'!B14</f>
        <v>Bạc Liêu</v>
      </c>
      <c r="C19" s="151">
        <f>'[1]TH Viec 06'!C14</f>
        <v>9848</v>
      </c>
      <c r="D19" s="151">
        <f>'[1]TH Viec 06'!D14</f>
        <v>3102</v>
      </c>
      <c r="E19" s="151">
        <f>'[1]TH Viec 06'!E14</f>
        <v>6746</v>
      </c>
      <c r="F19" s="151">
        <f>'[1]TH Viec 06'!F14</f>
        <v>8466</v>
      </c>
      <c r="G19" s="151">
        <f>'[1]TH Viec 06'!G14</f>
        <v>6213</v>
      </c>
      <c r="H19" s="151">
        <f>'[1]TH Viec 06'!H14</f>
        <v>153</v>
      </c>
      <c r="I19" s="151">
        <f>'[1]TH Viec 06'!I14</f>
        <v>5853</v>
      </c>
      <c r="J19" s="151">
        <f>'[1]TH Viec 06'!J14</f>
        <v>62</v>
      </c>
      <c r="K19" s="151">
        <f>'[1]TH Viec 06'!K14</f>
        <v>127</v>
      </c>
      <c r="L19" s="151">
        <f>'[1]TH Viec 06'!L14</f>
        <v>18</v>
      </c>
      <c r="M19" s="151">
        <f>'[1]TH Viec 06'!M14</f>
        <v>2253</v>
      </c>
      <c r="N19" s="151">
        <f>'[1]TH Viec 06'!P14</f>
        <v>2179</v>
      </c>
      <c r="O19" s="151">
        <f>'[1]TH Viec 06'!Q14</f>
        <v>74</v>
      </c>
      <c r="P19" s="151">
        <f>'[1]TH Viec 06'!R14</f>
        <v>1382</v>
      </c>
      <c r="Q19" s="151">
        <f>'[1]TH Viec 06'!S14</f>
        <v>1018</v>
      </c>
      <c r="R19" s="151">
        <f>'[1]TH Viec 06'!T14</f>
        <v>3</v>
      </c>
      <c r="S19" s="151">
        <f>'[1]TH Viec 06'!U14</f>
        <v>361</v>
      </c>
      <c r="T19" s="151">
        <f>'[1]TH Viec 06'!V14</f>
        <v>3635</v>
      </c>
      <c r="U19" s="165">
        <f>'[1]TH Viec 06'!W14</f>
        <v>0.7338766832034018</v>
      </c>
      <c r="V19" s="165">
        <f>'[1]TH Viec 06'!X14</f>
        <v>0.8596669374492283</v>
      </c>
      <c r="Y19" s="157">
        <f t="shared" si="2"/>
        <v>9695</v>
      </c>
      <c r="Z19" s="157">
        <f t="shared" si="3"/>
        <v>8186</v>
      </c>
      <c r="AA19" s="157">
        <f t="shared" si="4"/>
        <v>5933</v>
      </c>
      <c r="AB19" s="163">
        <f t="shared" si="5"/>
        <v>0.8443527591542032</v>
      </c>
      <c r="AC19" s="163">
        <f t="shared" si="6"/>
        <v>0.7247740043977523</v>
      </c>
    </row>
    <row r="20" spans="1:29" s="155" customFormat="1" ht="13.5" customHeight="1">
      <c r="A20" s="164">
        <v>3</v>
      </c>
      <c r="B20" s="149" t="str">
        <f>'[1]TH Viec 06'!B15</f>
        <v>Bắc Giang</v>
      </c>
      <c r="C20" s="151">
        <f>'[1]TH Viec 06'!C15</f>
        <v>10860</v>
      </c>
      <c r="D20" s="151">
        <f>'[1]TH Viec 06'!D15</f>
        <v>3850</v>
      </c>
      <c r="E20" s="151">
        <f>'[1]TH Viec 06'!E15</f>
        <v>7010</v>
      </c>
      <c r="F20" s="151">
        <f>'[1]TH Viec 06'!F15</f>
        <v>7799</v>
      </c>
      <c r="G20" s="151">
        <f>'[1]TH Viec 06'!G15</f>
        <v>6075</v>
      </c>
      <c r="H20" s="151">
        <f>'[1]TH Viec 06'!H15</f>
        <v>290</v>
      </c>
      <c r="I20" s="151">
        <f>'[1]TH Viec 06'!I15</f>
        <v>5405</v>
      </c>
      <c r="J20" s="151">
        <f>'[1]TH Viec 06'!J15</f>
        <v>107</v>
      </c>
      <c r="K20" s="151">
        <f>'[1]TH Viec 06'!K15</f>
        <v>188</v>
      </c>
      <c r="L20" s="151">
        <f>'[1]TH Viec 06'!L15</f>
        <v>85</v>
      </c>
      <c r="M20" s="151">
        <f>'[1]TH Viec 06'!M15</f>
        <v>1724</v>
      </c>
      <c r="N20" s="151">
        <f>'[1]TH Viec 06'!P15</f>
        <v>1661</v>
      </c>
      <c r="O20" s="151">
        <f>'[1]TH Viec 06'!Q15</f>
        <v>63</v>
      </c>
      <c r="P20" s="151">
        <f>'[1]TH Viec 06'!R15</f>
        <v>3061</v>
      </c>
      <c r="Q20" s="151">
        <f>'[1]TH Viec 06'!S15</f>
        <v>2915</v>
      </c>
      <c r="R20" s="151">
        <f>'[1]TH Viec 06'!T15</f>
        <v>4</v>
      </c>
      <c r="S20" s="151">
        <f>'[1]TH Viec 06'!U15</f>
        <v>142</v>
      </c>
      <c r="T20" s="151">
        <f>'[1]TH Viec 06'!V15</f>
        <v>4785</v>
      </c>
      <c r="U20" s="165">
        <f>'[1]TH Viec 06'!W15</f>
        <v>0.7789460187203487</v>
      </c>
      <c r="V20" s="165">
        <f>'[1]TH Viec 06'!X15</f>
        <v>0.7181399631675874</v>
      </c>
      <c r="Y20" s="157">
        <f t="shared" si="2"/>
        <v>10570</v>
      </c>
      <c r="Z20" s="157">
        <f t="shared" si="3"/>
        <v>7321</v>
      </c>
      <c r="AA20" s="157">
        <f t="shared" si="4"/>
        <v>5597</v>
      </c>
      <c r="AB20" s="163">
        <f t="shared" si="5"/>
        <v>0.6926206244087039</v>
      </c>
      <c r="AC20" s="163">
        <f t="shared" si="6"/>
        <v>0.7645130446660292</v>
      </c>
    </row>
    <row r="21" spans="1:29" s="155" customFormat="1" ht="13.5" customHeight="1">
      <c r="A21" s="166">
        <v>4</v>
      </c>
      <c r="B21" s="149" t="str">
        <f>'[1]TH Viec 06'!B16</f>
        <v>Bắc Kạn</v>
      </c>
      <c r="C21" s="151">
        <f>'[1]TH Viec 06'!C16</f>
        <v>2028</v>
      </c>
      <c r="D21" s="151">
        <f>'[1]TH Viec 06'!D16</f>
        <v>555</v>
      </c>
      <c r="E21" s="151">
        <f>'[1]TH Viec 06'!E16</f>
        <v>1473</v>
      </c>
      <c r="F21" s="151">
        <f>'[1]TH Viec 06'!F16</f>
        <v>1531</v>
      </c>
      <c r="G21" s="151">
        <f>'[1]TH Viec 06'!G16</f>
        <v>1313</v>
      </c>
      <c r="H21" s="151">
        <f>'[1]TH Viec 06'!H16</f>
        <v>78</v>
      </c>
      <c r="I21" s="151">
        <f>'[1]TH Viec 06'!I16</f>
        <v>1146</v>
      </c>
      <c r="J21" s="151">
        <f>'[1]TH Viec 06'!J16</f>
        <v>22</v>
      </c>
      <c r="K21" s="151">
        <f>'[1]TH Viec 06'!K16</f>
        <v>30</v>
      </c>
      <c r="L21" s="151">
        <f>'[1]TH Viec 06'!L16</f>
        <v>37</v>
      </c>
      <c r="M21" s="151">
        <f>'[1]TH Viec 06'!M16</f>
        <v>218</v>
      </c>
      <c r="N21" s="151">
        <f>'[1]TH Viec 06'!P16</f>
        <v>197</v>
      </c>
      <c r="O21" s="151">
        <f>'[1]TH Viec 06'!Q16</f>
        <v>21</v>
      </c>
      <c r="P21" s="151">
        <f>'[1]TH Viec 06'!R16</f>
        <v>497</v>
      </c>
      <c r="Q21" s="151">
        <f>'[1]TH Viec 06'!S16</f>
        <v>492</v>
      </c>
      <c r="R21" s="151">
        <f>'[1]TH Viec 06'!T16</f>
        <v>0</v>
      </c>
      <c r="S21" s="151">
        <f>'[1]TH Viec 06'!U16</f>
        <v>5</v>
      </c>
      <c r="T21" s="151">
        <f>'[1]TH Viec 06'!V16</f>
        <v>715</v>
      </c>
      <c r="U21" s="165">
        <f>'[1]TH Viec 06'!W16</f>
        <v>0.8576094056172436</v>
      </c>
      <c r="V21" s="165">
        <f>'[1]TH Viec 06'!X16</f>
        <v>0.754930966469428</v>
      </c>
      <c r="Y21" s="157">
        <f t="shared" si="2"/>
        <v>1950</v>
      </c>
      <c r="Z21" s="157">
        <f t="shared" si="3"/>
        <v>1423</v>
      </c>
      <c r="AA21" s="157">
        <f t="shared" si="4"/>
        <v>1205</v>
      </c>
      <c r="AB21" s="163">
        <f t="shared" si="5"/>
        <v>0.7297435897435898</v>
      </c>
      <c r="AC21" s="163">
        <f t="shared" si="6"/>
        <v>0.8468025298664793</v>
      </c>
    </row>
    <row r="22" spans="1:29" s="155" customFormat="1" ht="13.5" customHeight="1">
      <c r="A22" s="164">
        <v>5</v>
      </c>
      <c r="B22" s="149" t="str">
        <f>'[1]TH Viec 06'!B17</f>
        <v>Bắc Ninh</v>
      </c>
      <c r="C22" s="151">
        <f>'[1]TH Viec 06'!C17</f>
        <v>6107</v>
      </c>
      <c r="D22" s="151">
        <f>'[1]TH Viec 06'!D17</f>
        <v>1773</v>
      </c>
      <c r="E22" s="151">
        <f>'[1]TH Viec 06'!E17</f>
        <v>4334</v>
      </c>
      <c r="F22" s="151">
        <f>'[1]TH Viec 06'!F17</f>
        <v>4976</v>
      </c>
      <c r="G22" s="151">
        <f>'[1]TH Viec 06'!G17</f>
        <v>3950</v>
      </c>
      <c r="H22" s="151">
        <f>'[1]TH Viec 06'!H17</f>
        <v>51</v>
      </c>
      <c r="I22" s="151">
        <f>'[1]TH Viec 06'!I17</f>
        <v>3755</v>
      </c>
      <c r="J22" s="151">
        <f>'[1]TH Viec 06'!J17</f>
        <v>53</v>
      </c>
      <c r="K22" s="151">
        <f>'[1]TH Viec 06'!K17</f>
        <v>66</v>
      </c>
      <c r="L22" s="151">
        <f>'[1]TH Viec 06'!L17</f>
        <v>25</v>
      </c>
      <c r="M22" s="151">
        <f>'[1]TH Viec 06'!M17</f>
        <v>1026</v>
      </c>
      <c r="N22" s="151">
        <f>'[1]TH Viec 06'!P17</f>
        <v>982</v>
      </c>
      <c r="O22" s="151">
        <f>'[1]TH Viec 06'!Q17</f>
        <v>44</v>
      </c>
      <c r="P22" s="151">
        <f>'[1]TH Viec 06'!R17</f>
        <v>1131</v>
      </c>
      <c r="Q22" s="151">
        <f>'[1]TH Viec 06'!S17</f>
        <v>1103</v>
      </c>
      <c r="R22" s="151">
        <f>'[1]TH Viec 06'!T17</f>
        <v>0</v>
      </c>
      <c r="S22" s="151">
        <f>'[1]TH Viec 06'!U17</f>
        <v>28</v>
      </c>
      <c r="T22" s="151">
        <f>'[1]TH Viec 06'!V17</f>
        <v>2157</v>
      </c>
      <c r="U22" s="165">
        <f>'[1]TH Viec 06'!W17</f>
        <v>0.7938102893890675</v>
      </c>
      <c r="V22" s="165">
        <f>'[1]TH Viec 06'!X17</f>
        <v>0.8148026854429343</v>
      </c>
      <c r="Y22" s="157">
        <f t="shared" si="2"/>
        <v>6056</v>
      </c>
      <c r="Z22" s="157">
        <f t="shared" si="3"/>
        <v>4859</v>
      </c>
      <c r="AA22" s="157">
        <f t="shared" si="4"/>
        <v>3833</v>
      </c>
      <c r="AB22" s="163">
        <f t="shared" si="5"/>
        <v>0.8023447820343461</v>
      </c>
      <c r="AC22" s="163">
        <f t="shared" si="6"/>
        <v>0.7888454414488578</v>
      </c>
    </row>
    <row r="23" spans="1:29" s="155" customFormat="1" ht="13.5" customHeight="1">
      <c r="A23" s="166">
        <v>6</v>
      </c>
      <c r="B23" s="149" t="str">
        <f>'[1]TH Viec 06'!B18</f>
        <v>Bến Tre</v>
      </c>
      <c r="C23" s="151">
        <f>'[1]TH Viec 06'!C18</f>
        <v>14726</v>
      </c>
      <c r="D23" s="151">
        <f>'[1]TH Viec 06'!D18</f>
        <v>3996</v>
      </c>
      <c r="E23" s="151">
        <f>'[1]TH Viec 06'!E18</f>
        <v>10730</v>
      </c>
      <c r="F23" s="151">
        <f>'[1]TH Viec 06'!F18</f>
        <v>12227</v>
      </c>
      <c r="G23" s="151">
        <f>'[1]TH Viec 06'!G18</f>
        <v>9706</v>
      </c>
      <c r="H23" s="151">
        <f>'[1]TH Viec 06'!H18</f>
        <v>155</v>
      </c>
      <c r="I23" s="151">
        <f>'[1]TH Viec 06'!I18</f>
        <v>8893</v>
      </c>
      <c r="J23" s="151">
        <f>'[1]TH Viec 06'!J18</f>
        <v>108</v>
      </c>
      <c r="K23" s="151">
        <f>'[1]TH Viec 06'!K18</f>
        <v>548</v>
      </c>
      <c r="L23" s="151">
        <f>'[1]TH Viec 06'!L18</f>
        <v>2</v>
      </c>
      <c r="M23" s="151">
        <f>'[1]TH Viec 06'!M18</f>
        <v>2521</v>
      </c>
      <c r="N23" s="151">
        <f>'[1]TH Viec 06'!P18</f>
        <v>2521</v>
      </c>
      <c r="O23" s="151">
        <f>'[1]TH Viec 06'!Q18</f>
        <v>0</v>
      </c>
      <c r="P23" s="151">
        <f>'[1]TH Viec 06'!R18</f>
        <v>2499</v>
      </c>
      <c r="Q23" s="151">
        <f>'[1]TH Viec 06'!S18</f>
        <v>1274</v>
      </c>
      <c r="R23" s="151">
        <f>'[1]TH Viec 06'!T18</f>
        <v>7</v>
      </c>
      <c r="S23" s="151">
        <f>'[1]TH Viec 06'!U18</f>
        <v>1218</v>
      </c>
      <c r="T23" s="151">
        <f>'[1]TH Viec 06'!V18</f>
        <v>5020</v>
      </c>
      <c r="U23" s="165">
        <f>'[1]TH Viec 06'!W18</f>
        <v>0.7938169624601292</v>
      </c>
      <c r="V23" s="165">
        <f>'[1]TH Viec 06'!X18</f>
        <v>0.8303001493956268</v>
      </c>
      <c r="Y23" s="157">
        <f t="shared" si="2"/>
        <v>14571</v>
      </c>
      <c r="Z23" s="157">
        <f t="shared" si="3"/>
        <v>11524</v>
      </c>
      <c r="AA23" s="157">
        <f t="shared" si="4"/>
        <v>9003</v>
      </c>
      <c r="AB23" s="163">
        <f t="shared" si="5"/>
        <v>0.7908860064511701</v>
      </c>
      <c r="AC23" s="163">
        <f t="shared" si="6"/>
        <v>0.7812391530718501</v>
      </c>
    </row>
    <row r="24" spans="1:29" s="155" customFormat="1" ht="13.5" customHeight="1">
      <c r="A24" s="164">
        <v>7</v>
      </c>
      <c r="B24" s="149" t="str">
        <f>'[1]TH Viec 06'!B19</f>
        <v>Bình Dương</v>
      </c>
      <c r="C24" s="151">
        <f>'[1]TH Viec 06'!C19</f>
        <v>25683</v>
      </c>
      <c r="D24" s="151">
        <f>'[1]TH Viec 06'!D19</f>
        <v>7441</v>
      </c>
      <c r="E24" s="151">
        <f>'[1]TH Viec 06'!E19</f>
        <v>18242</v>
      </c>
      <c r="F24" s="151">
        <f>'[1]TH Viec 06'!F19</f>
        <v>22151</v>
      </c>
      <c r="G24" s="151">
        <f>'[1]TH Viec 06'!G19</f>
        <v>15580</v>
      </c>
      <c r="H24" s="151">
        <f>'[1]TH Viec 06'!H19</f>
        <v>874</v>
      </c>
      <c r="I24" s="151">
        <f>'[1]TH Viec 06'!I19</f>
        <v>14067</v>
      </c>
      <c r="J24" s="151">
        <f>'[1]TH Viec 06'!J19</f>
        <v>253</v>
      </c>
      <c r="K24" s="151">
        <f>'[1]TH Viec 06'!K19</f>
        <v>384</v>
      </c>
      <c r="L24" s="151">
        <f>'[1]TH Viec 06'!L19</f>
        <v>2</v>
      </c>
      <c r="M24" s="151">
        <f>'[1]TH Viec 06'!M19</f>
        <v>6571</v>
      </c>
      <c r="N24" s="151">
        <f>'[1]TH Viec 06'!P19</f>
        <v>6571</v>
      </c>
      <c r="O24" s="151">
        <f>'[1]TH Viec 06'!Q19</f>
        <v>0</v>
      </c>
      <c r="P24" s="151">
        <f>'[1]TH Viec 06'!R19</f>
        <v>3532</v>
      </c>
      <c r="Q24" s="151">
        <f>'[1]TH Viec 06'!S19</f>
        <v>1669</v>
      </c>
      <c r="R24" s="151">
        <f>'[1]TH Viec 06'!T19</f>
        <v>24</v>
      </c>
      <c r="S24" s="151">
        <f>'[1]TH Viec 06'!U19</f>
        <v>1839</v>
      </c>
      <c r="T24" s="151">
        <f>'[1]TH Viec 06'!V19</f>
        <v>10103</v>
      </c>
      <c r="U24" s="165">
        <f>'[1]TH Viec 06'!W19</f>
        <v>0.7033542503724437</v>
      </c>
      <c r="V24" s="165">
        <f>'[1]TH Viec 06'!X19</f>
        <v>0.8624771249464627</v>
      </c>
      <c r="Y24" s="157">
        <f t="shared" si="2"/>
        <v>24809</v>
      </c>
      <c r="Z24" s="157">
        <f t="shared" si="3"/>
        <v>20893</v>
      </c>
      <c r="AA24" s="157">
        <f t="shared" si="4"/>
        <v>14322</v>
      </c>
      <c r="AB24" s="163">
        <f t="shared" si="5"/>
        <v>0.8421540569954452</v>
      </c>
      <c r="AC24" s="163">
        <f t="shared" si="6"/>
        <v>0.6854927487675297</v>
      </c>
    </row>
    <row r="25" spans="1:29" s="155" customFormat="1" ht="13.5" customHeight="1">
      <c r="A25" s="166">
        <v>8</v>
      </c>
      <c r="B25" s="149" t="str">
        <f>'[1]TH Viec 06'!B20</f>
        <v>Bình Định</v>
      </c>
      <c r="C25" s="151">
        <f>'[1]TH Viec 06'!C20</f>
        <v>8869</v>
      </c>
      <c r="D25" s="151">
        <f>'[1]TH Viec 06'!D20</f>
        <v>2829</v>
      </c>
      <c r="E25" s="151">
        <f>'[1]TH Viec 06'!E20</f>
        <v>6040</v>
      </c>
      <c r="F25" s="151">
        <f>'[1]TH Viec 06'!F20</f>
        <v>6812</v>
      </c>
      <c r="G25" s="151">
        <f>'[1]TH Viec 06'!G20</f>
        <v>5353</v>
      </c>
      <c r="H25" s="151">
        <f>'[1]TH Viec 06'!H20</f>
        <v>62</v>
      </c>
      <c r="I25" s="151">
        <f>'[1]TH Viec 06'!I20</f>
        <v>4905</v>
      </c>
      <c r="J25" s="151">
        <f>'[1]TH Viec 06'!J20</f>
        <v>61</v>
      </c>
      <c r="K25" s="151">
        <f>'[1]TH Viec 06'!K20</f>
        <v>283</v>
      </c>
      <c r="L25" s="151">
        <f>'[1]TH Viec 06'!L20</f>
        <v>42</v>
      </c>
      <c r="M25" s="151">
        <f>'[1]TH Viec 06'!M20</f>
        <v>1459</v>
      </c>
      <c r="N25" s="151">
        <f>'[1]TH Viec 06'!P20</f>
        <v>1225</v>
      </c>
      <c r="O25" s="151">
        <f>'[1]TH Viec 06'!Q20</f>
        <v>234</v>
      </c>
      <c r="P25" s="151">
        <f>'[1]TH Viec 06'!R20</f>
        <v>2057</v>
      </c>
      <c r="Q25" s="151">
        <f>'[1]TH Viec 06'!S20</f>
        <v>1730</v>
      </c>
      <c r="R25" s="151">
        <f>'[1]TH Viec 06'!T20</f>
        <v>6</v>
      </c>
      <c r="S25" s="151">
        <f>'[1]TH Viec 06'!U20</f>
        <v>321</v>
      </c>
      <c r="T25" s="151">
        <f>'[1]TH Viec 06'!V20</f>
        <v>3516</v>
      </c>
      <c r="U25" s="165">
        <f>'[1]TH Viec 06'!W20</f>
        <v>0.7858191426893717</v>
      </c>
      <c r="V25" s="165">
        <f>'[1]TH Viec 06'!X20</f>
        <v>0.7680685533882061</v>
      </c>
      <c r="Y25" s="157">
        <f t="shared" si="2"/>
        <v>8807</v>
      </c>
      <c r="Z25" s="157">
        <f t="shared" si="3"/>
        <v>6467</v>
      </c>
      <c r="AA25" s="157">
        <f t="shared" si="4"/>
        <v>5008</v>
      </c>
      <c r="AB25" s="163">
        <f t="shared" si="5"/>
        <v>0.7343022595662542</v>
      </c>
      <c r="AC25" s="163">
        <f t="shared" si="6"/>
        <v>0.7743930725220349</v>
      </c>
    </row>
    <row r="26" spans="1:29" s="155" customFormat="1" ht="13.5" customHeight="1">
      <c r="A26" s="164">
        <v>9</v>
      </c>
      <c r="B26" s="149" t="str">
        <f>'[1]TH Viec 06'!B21</f>
        <v>Bình Phước</v>
      </c>
      <c r="C26" s="151">
        <f>'[1]TH Viec 06'!C21</f>
        <v>12849</v>
      </c>
      <c r="D26" s="151">
        <f>'[1]TH Viec 06'!D21</f>
        <v>4444</v>
      </c>
      <c r="E26" s="151">
        <f>'[1]TH Viec 06'!E21</f>
        <v>8405</v>
      </c>
      <c r="F26" s="151">
        <f>'[1]TH Viec 06'!F21</f>
        <v>9799</v>
      </c>
      <c r="G26" s="151">
        <f>'[1]TH Viec 06'!G21</f>
        <v>7119</v>
      </c>
      <c r="H26" s="151">
        <f>'[1]TH Viec 06'!H21</f>
        <v>311</v>
      </c>
      <c r="I26" s="151">
        <f>'[1]TH Viec 06'!I21</f>
        <v>6350</v>
      </c>
      <c r="J26" s="151">
        <f>'[1]TH Viec 06'!J21</f>
        <v>179</v>
      </c>
      <c r="K26" s="151">
        <f>'[1]TH Viec 06'!K21</f>
        <v>239</v>
      </c>
      <c r="L26" s="151">
        <f>'[1]TH Viec 06'!L21</f>
        <v>40</v>
      </c>
      <c r="M26" s="151">
        <f>'[1]TH Viec 06'!M21</f>
        <v>2680</v>
      </c>
      <c r="N26" s="151">
        <f>'[1]TH Viec 06'!P21</f>
        <v>2473</v>
      </c>
      <c r="O26" s="151">
        <f>'[1]TH Viec 06'!Q21</f>
        <v>207</v>
      </c>
      <c r="P26" s="151">
        <f>'[1]TH Viec 06'!R21</f>
        <v>3050</v>
      </c>
      <c r="Q26" s="151">
        <f>'[1]TH Viec 06'!S21</f>
        <v>2501</v>
      </c>
      <c r="R26" s="151">
        <f>'[1]TH Viec 06'!T21</f>
        <v>13</v>
      </c>
      <c r="S26" s="151">
        <f>'[1]TH Viec 06'!U21</f>
        <v>536</v>
      </c>
      <c r="T26" s="151">
        <f>'[1]TH Viec 06'!V21</f>
        <v>5730</v>
      </c>
      <c r="U26" s="165">
        <f>'[1]TH Viec 06'!W21</f>
        <v>0.7265027043575875</v>
      </c>
      <c r="V26" s="165">
        <f>'[1]TH Viec 06'!X21</f>
        <v>0.7626274418242664</v>
      </c>
      <c r="Y26" s="157">
        <f t="shared" si="2"/>
        <v>12538</v>
      </c>
      <c r="Z26" s="157">
        <f t="shared" si="3"/>
        <v>9249</v>
      </c>
      <c r="AA26" s="157">
        <f t="shared" si="4"/>
        <v>6569</v>
      </c>
      <c r="AB26" s="163">
        <f t="shared" si="5"/>
        <v>0.7376774605200191</v>
      </c>
      <c r="AC26" s="163">
        <f t="shared" si="6"/>
        <v>0.7102389447507839</v>
      </c>
    </row>
    <row r="27" spans="1:29" s="155" customFormat="1" ht="13.5" customHeight="1">
      <c r="A27" s="166">
        <v>10</v>
      </c>
      <c r="B27" s="149" t="str">
        <f>'[1]TH Viec 06'!B22</f>
        <v>Bình Thuận</v>
      </c>
      <c r="C27" s="151">
        <f>'[1]TH Viec 06'!C22</f>
        <v>13826</v>
      </c>
      <c r="D27" s="151">
        <f>'[1]TH Viec 06'!D22</f>
        <v>6037</v>
      </c>
      <c r="E27" s="151">
        <f>'[1]TH Viec 06'!E22</f>
        <v>7789</v>
      </c>
      <c r="F27" s="151">
        <f>'[1]TH Viec 06'!F22</f>
        <v>11487</v>
      </c>
      <c r="G27" s="151">
        <f>'[1]TH Viec 06'!G22</f>
        <v>7434</v>
      </c>
      <c r="H27" s="151">
        <f>'[1]TH Viec 06'!H22</f>
        <v>145</v>
      </c>
      <c r="I27" s="151">
        <f>'[1]TH Viec 06'!I22</f>
        <v>6643</v>
      </c>
      <c r="J27" s="151">
        <f>'[1]TH Viec 06'!J22</f>
        <v>281</v>
      </c>
      <c r="K27" s="151">
        <f>'[1]TH Viec 06'!K22</f>
        <v>352</v>
      </c>
      <c r="L27" s="151">
        <f>'[1]TH Viec 06'!L22</f>
        <v>13</v>
      </c>
      <c r="M27" s="151">
        <f>'[1]TH Viec 06'!M22</f>
        <v>4053</v>
      </c>
      <c r="N27" s="151">
        <f>'[1]TH Viec 06'!P22</f>
        <v>3790</v>
      </c>
      <c r="O27" s="151">
        <f>'[1]TH Viec 06'!Q22</f>
        <v>263</v>
      </c>
      <c r="P27" s="151">
        <f>'[1]TH Viec 06'!R22</f>
        <v>2339</v>
      </c>
      <c r="Q27" s="151">
        <f>'[1]TH Viec 06'!S22</f>
        <v>1411</v>
      </c>
      <c r="R27" s="151">
        <f>'[1]TH Viec 06'!T22</f>
        <v>18</v>
      </c>
      <c r="S27" s="151">
        <f>'[1]TH Viec 06'!U22</f>
        <v>910</v>
      </c>
      <c r="T27" s="151">
        <f>'[1]TH Viec 06'!V22</f>
        <v>6392</v>
      </c>
      <c r="U27" s="165">
        <f>'[1]TH Viec 06'!W22</f>
        <v>0.6471663619744058</v>
      </c>
      <c r="V27" s="165">
        <f>'[1]TH Viec 06'!X22</f>
        <v>0.8308259800376103</v>
      </c>
      <c r="Y27" s="157">
        <f t="shared" si="2"/>
        <v>13681</v>
      </c>
      <c r="Z27" s="157">
        <f t="shared" si="3"/>
        <v>10990</v>
      </c>
      <c r="AA27" s="157">
        <f t="shared" si="4"/>
        <v>6937</v>
      </c>
      <c r="AB27" s="163">
        <f t="shared" si="5"/>
        <v>0.8033038520575981</v>
      </c>
      <c r="AC27" s="163">
        <f t="shared" si="6"/>
        <v>0.6312101910828025</v>
      </c>
    </row>
    <row r="28" spans="1:29" s="155" customFormat="1" ht="13.5" customHeight="1">
      <c r="A28" s="164">
        <v>11</v>
      </c>
      <c r="B28" s="149" t="str">
        <f>'[1]TH Viec 06'!B23</f>
        <v>BR-V Tàu</v>
      </c>
      <c r="C28" s="151">
        <f>'[1]TH Viec 06'!C23</f>
        <v>11603</v>
      </c>
      <c r="D28" s="151">
        <f>'[1]TH Viec 06'!D23</f>
        <v>3924</v>
      </c>
      <c r="E28" s="151">
        <f>'[1]TH Viec 06'!E23</f>
        <v>7679</v>
      </c>
      <c r="F28" s="151">
        <f>'[1]TH Viec 06'!F23</f>
        <v>9286</v>
      </c>
      <c r="G28" s="151">
        <f>'[1]TH Viec 06'!G23</f>
        <v>6491</v>
      </c>
      <c r="H28" s="151">
        <f>'[1]TH Viec 06'!H23</f>
        <v>158</v>
      </c>
      <c r="I28" s="151">
        <f>'[1]TH Viec 06'!I23</f>
        <v>6014</v>
      </c>
      <c r="J28" s="151">
        <f>'[1]TH Viec 06'!J23</f>
        <v>77</v>
      </c>
      <c r="K28" s="151">
        <f>'[1]TH Viec 06'!K23</f>
        <v>193</v>
      </c>
      <c r="L28" s="151">
        <f>'[1]TH Viec 06'!L23</f>
        <v>49</v>
      </c>
      <c r="M28" s="151">
        <f>'[1]TH Viec 06'!M23</f>
        <v>2795</v>
      </c>
      <c r="N28" s="151">
        <f>'[1]TH Viec 06'!P23</f>
        <v>2581</v>
      </c>
      <c r="O28" s="151">
        <f>'[1]TH Viec 06'!Q23</f>
        <v>214</v>
      </c>
      <c r="P28" s="151">
        <f>'[1]TH Viec 06'!R23</f>
        <v>2317</v>
      </c>
      <c r="Q28" s="151">
        <f>'[1]TH Viec 06'!S23</f>
        <v>1786</v>
      </c>
      <c r="R28" s="151">
        <f>'[1]TH Viec 06'!T23</f>
        <v>16</v>
      </c>
      <c r="S28" s="151">
        <f>'[1]TH Viec 06'!U23</f>
        <v>515</v>
      </c>
      <c r="T28" s="151">
        <f>'[1]TH Viec 06'!V23</f>
        <v>5112</v>
      </c>
      <c r="U28" s="165">
        <f>'[1]TH Viec 06'!W23</f>
        <v>0.6990092612534999</v>
      </c>
      <c r="V28" s="165">
        <f>'[1]TH Viec 06'!X23</f>
        <v>0.8003102645867448</v>
      </c>
      <c r="Y28" s="157">
        <f t="shared" si="2"/>
        <v>11445</v>
      </c>
      <c r="Z28" s="157">
        <f t="shared" si="3"/>
        <v>8935</v>
      </c>
      <c r="AA28" s="157">
        <f t="shared" si="4"/>
        <v>6140</v>
      </c>
      <c r="AB28" s="163">
        <f t="shared" si="5"/>
        <v>0.780690257754478</v>
      </c>
      <c r="AC28" s="163">
        <f t="shared" si="6"/>
        <v>0.6871852266368215</v>
      </c>
    </row>
    <row r="29" spans="1:29" s="155" customFormat="1" ht="13.5" customHeight="1">
      <c r="A29" s="166">
        <v>12</v>
      </c>
      <c r="B29" s="149" t="str">
        <f>'[1]TH Viec 06'!B24</f>
        <v>Cà Mau</v>
      </c>
      <c r="C29" s="151">
        <f>'[1]TH Viec 06'!C24</f>
        <v>14475</v>
      </c>
      <c r="D29" s="151">
        <f>'[1]TH Viec 06'!D24</f>
        <v>5387</v>
      </c>
      <c r="E29" s="151">
        <f>'[1]TH Viec 06'!E24</f>
        <v>9088</v>
      </c>
      <c r="F29" s="151">
        <f>'[1]TH Viec 06'!F24</f>
        <v>11254</v>
      </c>
      <c r="G29" s="151">
        <f>'[1]TH Viec 06'!G24</f>
        <v>8367</v>
      </c>
      <c r="H29" s="151">
        <f>'[1]TH Viec 06'!H24</f>
        <v>285</v>
      </c>
      <c r="I29" s="151">
        <f>'[1]TH Viec 06'!I24</f>
        <v>7275</v>
      </c>
      <c r="J29" s="151">
        <f>'[1]TH Viec 06'!J24</f>
        <v>271</v>
      </c>
      <c r="K29" s="151">
        <f>'[1]TH Viec 06'!K24</f>
        <v>511</v>
      </c>
      <c r="L29" s="151">
        <f>'[1]TH Viec 06'!L24</f>
        <v>25</v>
      </c>
      <c r="M29" s="151">
        <f>'[1]TH Viec 06'!M24</f>
        <v>2887</v>
      </c>
      <c r="N29" s="151">
        <f>'[1]TH Viec 06'!P24</f>
        <v>2873</v>
      </c>
      <c r="O29" s="151">
        <f>'[1]TH Viec 06'!Q24</f>
        <v>14</v>
      </c>
      <c r="P29" s="151">
        <f>'[1]TH Viec 06'!R24</f>
        <v>3221</v>
      </c>
      <c r="Q29" s="151">
        <f>'[1]TH Viec 06'!S24</f>
        <v>2329</v>
      </c>
      <c r="R29" s="151">
        <f>'[1]TH Viec 06'!T24</f>
        <v>14</v>
      </c>
      <c r="S29" s="151">
        <f>'[1]TH Viec 06'!U24</f>
        <v>878</v>
      </c>
      <c r="T29" s="151">
        <f>'[1]TH Viec 06'!V24</f>
        <v>6108</v>
      </c>
      <c r="U29" s="165">
        <f>'[1]TH Viec 06'!W24</f>
        <v>0.7434689888039808</v>
      </c>
      <c r="V29" s="165">
        <f>'[1]TH Viec 06'!X24</f>
        <v>0.7774784110535405</v>
      </c>
      <c r="Y29" s="157">
        <f t="shared" si="2"/>
        <v>14190</v>
      </c>
      <c r="Z29" s="157">
        <f t="shared" si="3"/>
        <v>10458</v>
      </c>
      <c r="AA29" s="157">
        <f t="shared" si="4"/>
        <v>7571</v>
      </c>
      <c r="AB29" s="163">
        <f t="shared" si="5"/>
        <v>0.7369978858350952</v>
      </c>
      <c r="AC29" s="163">
        <f t="shared" si="6"/>
        <v>0.7239433926180914</v>
      </c>
    </row>
    <row r="30" spans="1:29" s="155" customFormat="1" ht="13.5" customHeight="1">
      <c r="A30" s="164">
        <v>13</v>
      </c>
      <c r="B30" s="149" t="str">
        <f>'[1]TH Viec 06'!B25</f>
        <v>Cao Bằng</v>
      </c>
      <c r="C30" s="151">
        <f>'[1]TH Viec 06'!C25</f>
        <v>1798</v>
      </c>
      <c r="D30" s="151">
        <f>'[1]TH Viec 06'!D25</f>
        <v>540</v>
      </c>
      <c r="E30" s="151">
        <f>'[1]TH Viec 06'!E25</f>
        <v>1258</v>
      </c>
      <c r="F30" s="151">
        <f>'[1]TH Viec 06'!F25</f>
        <v>1408</v>
      </c>
      <c r="G30" s="151">
        <f>'[1]TH Viec 06'!G25</f>
        <v>1071</v>
      </c>
      <c r="H30" s="151">
        <f>'[1]TH Viec 06'!H25</f>
        <v>19</v>
      </c>
      <c r="I30" s="151">
        <f>'[1]TH Viec 06'!I25</f>
        <v>997</v>
      </c>
      <c r="J30" s="151">
        <f>'[1]TH Viec 06'!J25</f>
        <v>16</v>
      </c>
      <c r="K30" s="151">
        <f>'[1]TH Viec 06'!K25</f>
        <v>34</v>
      </c>
      <c r="L30" s="151">
        <f>'[1]TH Viec 06'!L25</f>
        <v>5</v>
      </c>
      <c r="M30" s="151">
        <f>'[1]TH Viec 06'!M25</f>
        <v>337</v>
      </c>
      <c r="N30" s="151">
        <f>'[1]TH Viec 06'!P25</f>
        <v>255</v>
      </c>
      <c r="O30" s="151">
        <f>'[1]TH Viec 06'!Q25</f>
        <v>82</v>
      </c>
      <c r="P30" s="151">
        <f>'[1]TH Viec 06'!R25</f>
        <v>390</v>
      </c>
      <c r="Q30" s="151">
        <f>'[1]TH Viec 06'!S25</f>
        <v>363</v>
      </c>
      <c r="R30" s="151">
        <f>'[1]TH Viec 06'!T25</f>
        <v>0</v>
      </c>
      <c r="S30" s="151">
        <f>'[1]TH Viec 06'!U25</f>
        <v>27</v>
      </c>
      <c r="T30" s="151">
        <f>'[1]TH Viec 06'!V25</f>
        <v>727</v>
      </c>
      <c r="U30" s="165">
        <f>'[1]TH Viec 06'!W25</f>
        <v>0.7606534090909091</v>
      </c>
      <c r="V30" s="165">
        <f>'[1]TH Viec 06'!X25</f>
        <v>0.7830923248053393</v>
      </c>
      <c r="Y30" s="157">
        <f t="shared" si="2"/>
        <v>1779</v>
      </c>
      <c r="Z30" s="157">
        <f t="shared" si="3"/>
        <v>1355</v>
      </c>
      <c r="AA30" s="157">
        <f t="shared" si="4"/>
        <v>1018</v>
      </c>
      <c r="AB30" s="163">
        <f t="shared" si="5"/>
        <v>0.761663856098932</v>
      </c>
      <c r="AC30" s="163">
        <f t="shared" si="6"/>
        <v>0.7512915129151292</v>
      </c>
    </row>
    <row r="31" spans="1:29" s="155" customFormat="1" ht="13.5" customHeight="1">
      <c r="A31" s="166">
        <v>14</v>
      </c>
      <c r="B31" s="149" t="str">
        <f>'[1]TH Viec 06'!B26</f>
        <v>Cần Thơ</v>
      </c>
      <c r="C31" s="151">
        <f>'[1]TH Viec 06'!C26</f>
        <v>13836</v>
      </c>
      <c r="D31" s="151">
        <f>'[1]TH Viec 06'!D26</f>
        <v>4776</v>
      </c>
      <c r="E31" s="151">
        <f>'[1]TH Viec 06'!E26</f>
        <v>9060</v>
      </c>
      <c r="F31" s="151">
        <f>'[1]TH Viec 06'!F26</f>
        <v>10753</v>
      </c>
      <c r="G31" s="151">
        <f>'[1]TH Viec 06'!G26</f>
        <v>7674</v>
      </c>
      <c r="H31" s="151">
        <f>'[1]TH Viec 06'!H26</f>
        <v>369</v>
      </c>
      <c r="I31" s="151">
        <f>'[1]TH Viec 06'!I26</f>
        <v>6404</v>
      </c>
      <c r="J31" s="151">
        <f>'[1]TH Viec 06'!J26</f>
        <v>191</v>
      </c>
      <c r="K31" s="151">
        <f>'[1]TH Viec 06'!K26</f>
        <v>704</v>
      </c>
      <c r="L31" s="151">
        <f>'[1]TH Viec 06'!L26</f>
        <v>6</v>
      </c>
      <c r="M31" s="151">
        <f>'[1]TH Viec 06'!M26</f>
        <v>3079</v>
      </c>
      <c r="N31" s="151">
        <f>'[1]TH Viec 06'!P26</f>
        <v>2901</v>
      </c>
      <c r="O31" s="151">
        <f>'[1]TH Viec 06'!Q26</f>
        <v>178</v>
      </c>
      <c r="P31" s="151">
        <f>'[1]TH Viec 06'!R26</f>
        <v>3083</v>
      </c>
      <c r="Q31" s="151">
        <f>'[1]TH Viec 06'!S26</f>
        <v>1498</v>
      </c>
      <c r="R31" s="151">
        <f>'[1]TH Viec 06'!T26</f>
        <v>17</v>
      </c>
      <c r="S31" s="151">
        <f>'[1]TH Viec 06'!U26</f>
        <v>1568</v>
      </c>
      <c r="T31" s="151">
        <f>'[1]TH Viec 06'!V26</f>
        <v>6162</v>
      </c>
      <c r="U31" s="165">
        <f>'[1]TH Viec 06'!W26</f>
        <v>0.7136613038221892</v>
      </c>
      <c r="V31" s="165">
        <f>'[1]TH Viec 06'!X26</f>
        <v>0.7771754842440012</v>
      </c>
      <c r="Y31" s="157">
        <f t="shared" si="2"/>
        <v>13467</v>
      </c>
      <c r="Z31" s="157">
        <f t="shared" si="3"/>
        <v>9680</v>
      </c>
      <c r="AA31" s="157">
        <f t="shared" si="4"/>
        <v>6601</v>
      </c>
      <c r="AB31" s="163">
        <f t="shared" si="5"/>
        <v>0.7187940892552165</v>
      </c>
      <c r="AC31" s="163">
        <f t="shared" si="6"/>
        <v>0.6819214876033057</v>
      </c>
    </row>
    <row r="32" spans="1:29" s="155" customFormat="1" ht="13.5" customHeight="1">
      <c r="A32" s="164">
        <v>15</v>
      </c>
      <c r="B32" s="149" t="str">
        <f>'[1]TH Viec 06'!B27</f>
        <v>Đà Nẵng</v>
      </c>
      <c r="C32" s="151">
        <f>'[1]TH Viec 06'!C27</f>
        <v>11343</v>
      </c>
      <c r="D32" s="151">
        <f>'[1]TH Viec 06'!D27</f>
        <v>4104</v>
      </c>
      <c r="E32" s="151">
        <f>'[1]TH Viec 06'!E27</f>
        <v>7239</v>
      </c>
      <c r="F32" s="151">
        <f>'[1]TH Viec 06'!F27</f>
        <v>8673</v>
      </c>
      <c r="G32" s="151">
        <f>'[1]TH Viec 06'!G27</f>
        <v>5712</v>
      </c>
      <c r="H32" s="151">
        <f>'[1]TH Viec 06'!H27</f>
        <v>427</v>
      </c>
      <c r="I32" s="151">
        <f>'[1]TH Viec 06'!I27</f>
        <v>4833</v>
      </c>
      <c r="J32" s="151">
        <f>'[1]TH Viec 06'!J27</f>
        <v>161</v>
      </c>
      <c r="K32" s="151">
        <f>'[1]TH Viec 06'!K27</f>
        <v>260</v>
      </c>
      <c r="L32" s="151">
        <f>'[1]TH Viec 06'!L27</f>
        <v>31</v>
      </c>
      <c r="M32" s="151">
        <f>'[1]TH Viec 06'!M27</f>
        <v>2961</v>
      </c>
      <c r="N32" s="151">
        <f>'[1]TH Viec 06'!P27</f>
        <v>2952</v>
      </c>
      <c r="O32" s="151">
        <f>'[1]TH Viec 06'!Q27</f>
        <v>9</v>
      </c>
      <c r="P32" s="151">
        <f>'[1]TH Viec 06'!R27</f>
        <v>2670</v>
      </c>
      <c r="Q32" s="151">
        <f>'[1]TH Viec 06'!S27</f>
        <v>2395</v>
      </c>
      <c r="R32" s="151">
        <f>'[1]TH Viec 06'!T27</f>
        <v>15</v>
      </c>
      <c r="S32" s="151">
        <f>'[1]TH Viec 06'!U27</f>
        <v>260</v>
      </c>
      <c r="T32" s="151">
        <f>'[1]TH Viec 06'!V27</f>
        <v>5631</v>
      </c>
      <c r="U32" s="165">
        <f>'[1]TH Viec 06'!W27</f>
        <v>0.6585956416464891</v>
      </c>
      <c r="V32" s="165">
        <f>'[1]TH Viec 06'!X27</f>
        <v>0.7646125363660408</v>
      </c>
      <c r="Y32" s="157">
        <f t="shared" si="2"/>
        <v>10916</v>
      </c>
      <c r="Z32" s="157">
        <f t="shared" si="3"/>
        <v>7986</v>
      </c>
      <c r="AA32" s="157">
        <f t="shared" si="4"/>
        <v>5025</v>
      </c>
      <c r="AB32" s="163">
        <f t="shared" si="5"/>
        <v>0.7315866617808721</v>
      </c>
      <c r="AC32" s="163">
        <f t="shared" si="6"/>
        <v>0.6292261457550714</v>
      </c>
    </row>
    <row r="33" spans="1:29" s="155" customFormat="1" ht="13.5" customHeight="1">
      <c r="A33" s="166">
        <v>16</v>
      </c>
      <c r="B33" s="149" t="str">
        <f>'[1]TH Viec 06'!B28</f>
        <v>Đắk Lắc</v>
      </c>
      <c r="C33" s="151">
        <f>'[1]TH Viec 06'!C28</f>
        <v>15181</v>
      </c>
      <c r="D33" s="151">
        <f>'[1]TH Viec 06'!D28</f>
        <v>4248</v>
      </c>
      <c r="E33" s="151">
        <f>'[1]TH Viec 06'!E28</f>
        <v>10933</v>
      </c>
      <c r="F33" s="151">
        <f>'[1]TH Viec 06'!F28</f>
        <v>11869</v>
      </c>
      <c r="G33" s="151">
        <f>'[1]TH Viec 06'!G28</f>
        <v>10196</v>
      </c>
      <c r="H33" s="151">
        <f>'[1]TH Viec 06'!H28</f>
        <v>190</v>
      </c>
      <c r="I33" s="151">
        <f>'[1]TH Viec 06'!I28</f>
        <v>9290</v>
      </c>
      <c r="J33" s="151">
        <f>'[1]TH Viec 06'!J28</f>
        <v>217</v>
      </c>
      <c r="K33" s="151">
        <f>'[1]TH Viec 06'!K28</f>
        <v>474</v>
      </c>
      <c r="L33" s="151">
        <f>'[1]TH Viec 06'!L28</f>
        <v>25</v>
      </c>
      <c r="M33" s="151">
        <f>'[1]TH Viec 06'!M28</f>
        <v>1673</v>
      </c>
      <c r="N33" s="151">
        <f>'[1]TH Viec 06'!P28</f>
        <v>1632</v>
      </c>
      <c r="O33" s="151">
        <f>'[1]TH Viec 06'!Q28</f>
        <v>41</v>
      </c>
      <c r="P33" s="151">
        <f>'[1]TH Viec 06'!R28</f>
        <v>3312</v>
      </c>
      <c r="Q33" s="151">
        <f>'[1]TH Viec 06'!S28</f>
        <v>2232</v>
      </c>
      <c r="R33" s="151">
        <f>'[1]TH Viec 06'!T28</f>
        <v>1</v>
      </c>
      <c r="S33" s="151">
        <f>'[1]TH Viec 06'!U28</f>
        <v>1079</v>
      </c>
      <c r="T33" s="151">
        <f>'[1]TH Viec 06'!V28</f>
        <v>4985</v>
      </c>
      <c r="U33" s="165">
        <f>'[1]TH Viec 06'!W28</f>
        <v>0.8590445698879434</v>
      </c>
      <c r="V33" s="165">
        <f>'[1]TH Viec 06'!X28</f>
        <v>0.7818325538502074</v>
      </c>
      <c r="Y33" s="157">
        <f t="shared" si="2"/>
        <v>14991</v>
      </c>
      <c r="Z33" s="157">
        <f t="shared" si="3"/>
        <v>11205</v>
      </c>
      <c r="AA33" s="157">
        <f t="shared" si="4"/>
        <v>9532</v>
      </c>
      <c r="AB33" s="163">
        <f t="shared" si="5"/>
        <v>0.7474484690814489</v>
      </c>
      <c r="AC33" s="163">
        <f t="shared" si="6"/>
        <v>0.8506916555109326</v>
      </c>
    </row>
    <row r="34" spans="1:29" s="155" customFormat="1" ht="13.5" customHeight="1">
      <c r="A34" s="164">
        <v>17</v>
      </c>
      <c r="B34" s="149" t="str">
        <f>'[1]TH Viec 06'!B29</f>
        <v>Đắk Nông</v>
      </c>
      <c r="C34" s="151">
        <f>'[1]TH Viec 06'!C29</f>
        <v>4765</v>
      </c>
      <c r="D34" s="151">
        <f>'[1]TH Viec 06'!D29</f>
        <v>1660</v>
      </c>
      <c r="E34" s="151">
        <f>'[1]TH Viec 06'!E29</f>
        <v>3105</v>
      </c>
      <c r="F34" s="151">
        <f>'[1]TH Viec 06'!F29</f>
        <v>3632</v>
      </c>
      <c r="G34" s="151">
        <f>'[1]TH Viec 06'!G29</f>
        <v>2584</v>
      </c>
      <c r="H34" s="151">
        <f>'[1]TH Viec 06'!H29</f>
        <v>93</v>
      </c>
      <c r="I34" s="151">
        <f>'[1]TH Viec 06'!I29</f>
        <v>2363</v>
      </c>
      <c r="J34" s="151">
        <f>'[1]TH Viec 06'!J29</f>
        <v>58</v>
      </c>
      <c r="K34" s="151">
        <f>'[1]TH Viec 06'!K29</f>
        <v>61</v>
      </c>
      <c r="L34" s="151">
        <f>'[1]TH Viec 06'!L29</f>
        <v>9</v>
      </c>
      <c r="M34" s="151">
        <f>'[1]TH Viec 06'!M29</f>
        <v>1048</v>
      </c>
      <c r="N34" s="151">
        <f>'[1]TH Viec 06'!P29</f>
        <v>611</v>
      </c>
      <c r="O34" s="151">
        <f>'[1]TH Viec 06'!Q29</f>
        <v>437</v>
      </c>
      <c r="P34" s="151">
        <f>'[1]TH Viec 06'!R29</f>
        <v>1133</v>
      </c>
      <c r="Q34" s="151">
        <f>'[1]TH Viec 06'!S29</f>
        <v>845</v>
      </c>
      <c r="R34" s="151">
        <f>'[1]TH Viec 06'!T29</f>
        <v>0</v>
      </c>
      <c r="S34" s="151">
        <f>'[1]TH Viec 06'!U29</f>
        <v>288</v>
      </c>
      <c r="T34" s="151">
        <f>'[1]TH Viec 06'!V29</f>
        <v>2181</v>
      </c>
      <c r="U34" s="165">
        <f>'[1]TH Viec 06'!W29</f>
        <v>0.711453744493392</v>
      </c>
      <c r="V34" s="165">
        <f>'[1]TH Viec 06'!X29</f>
        <v>0.7622245540398741</v>
      </c>
      <c r="Y34" s="157">
        <f t="shared" si="2"/>
        <v>4672</v>
      </c>
      <c r="Z34" s="157">
        <f t="shared" si="3"/>
        <v>3478</v>
      </c>
      <c r="AA34" s="157">
        <f t="shared" si="4"/>
        <v>2430</v>
      </c>
      <c r="AB34" s="163">
        <f t="shared" si="5"/>
        <v>0.7444349315068494</v>
      </c>
      <c r="AC34" s="163">
        <f t="shared" si="6"/>
        <v>0.6986774008050604</v>
      </c>
    </row>
    <row r="35" spans="1:29" s="155" customFormat="1" ht="13.5" customHeight="1">
      <c r="A35" s="166">
        <v>18</v>
      </c>
      <c r="B35" s="149" t="str">
        <f>'[1]TH Viec 06'!B30</f>
        <v>Điện Biên</v>
      </c>
      <c r="C35" s="151">
        <f>'[1]TH Viec 06'!C30</f>
        <v>2600</v>
      </c>
      <c r="D35" s="151">
        <f>'[1]TH Viec 06'!D30</f>
        <v>556</v>
      </c>
      <c r="E35" s="151">
        <f>'[1]TH Viec 06'!E30</f>
        <v>2044</v>
      </c>
      <c r="F35" s="151">
        <f>'[1]TH Viec 06'!F30</f>
        <v>2182</v>
      </c>
      <c r="G35" s="151">
        <f>'[1]TH Viec 06'!G30</f>
        <v>1924</v>
      </c>
      <c r="H35" s="151">
        <f>'[1]TH Viec 06'!H30</f>
        <v>93</v>
      </c>
      <c r="I35" s="151">
        <f>'[1]TH Viec 06'!I30</f>
        <v>1759</v>
      </c>
      <c r="J35" s="151">
        <f>'[1]TH Viec 06'!J30</f>
        <v>28</v>
      </c>
      <c r="K35" s="151">
        <f>'[1]TH Viec 06'!K30</f>
        <v>25</v>
      </c>
      <c r="L35" s="151">
        <f>'[1]TH Viec 06'!L30</f>
        <v>19</v>
      </c>
      <c r="M35" s="151">
        <f>'[1]TH Viec 06'!M30</f>
        <v>258</v>
      </c>
      <c r="N35" s="151">
        <f>'[1]TH Viec 06'!P30</f>
        <v>248</v>
      </c>
      <c r="O35" s="151">
        <f>'[1]TH Viec 06'!Q30</f>
        <v>10</v>
      </c>
      <c r="P35" s="151">
        <f>'[1]TH Viec 06'!R30</f>
        <v>418</v>
      </c>
      <c r="Q35" s="151">
        <f>'[1]TH Viec 06'!S30</f>
        <v>403</v>
      </c>
      <c r="R35" s="151">
        <f>'[1]TH Viec 06'!T30</f>
        <v>0</v>
      </c>
      <c r="S35" s="151">
        <f>'[1]TH Viec 06'!U30</f>
        <v>15</v>
      </c>
      <c r="T35" s="151">
        <f>'[1]TH Viec 06'!V30</f>
        <v>676</v>
      </c>
      <c r="U35" s="165">
        <f>'[1]TH Viec 06'!W30</f>
        <v>0.8817598533455545</v>
      </c>
      <c r="V35" s="165">
        <f>'[1]TH Viec 06'!X30</f>
        <v>0.8392307692307692</v>
      </c>
      <c r="Y35" s="157">
        <f t="shared" si="2"/>
        <v>2507</v>
      </c>
      <c r="Z35" s="157">
        <f t="shared" si="3"/>
        <v>2064</v>
      </c>
      <c r="AA35" s="157">
        <f t="shared" si="4"/>
        <v>1806</v>
      </c>
      <c r="AB35" s="163">
        <f t="shared" si="5"/>
        <v>0.8232947746310331</v>
      </c>
      <c r="AC35" s="163">
        <f t="shared" si="6"/>
        <v>0.875</v>
      </c>
    </row>
    <row r="36" spans="1:29" s="155" customFormat="1" ht="13.5" customHeight="1">
      <c r="A36" s="164">
        <v>19</v>
      </c>
      <c r="B36" s="149" t="str">
        <f>'[1]TH Viec 06'!B31</f>
        <v>Đồng Nai</v>
      </c>
      <c r="C36" s="151">
        <f>'[1]TH Viec 06'!C31</f>
        <v>27883</v>
      </c>
      <c r="D36" s="151">
        <f>'[1]TH Viec 06'!D31</f>
        <v>10932</v>
      </c>
      <c r="E36" s="151">
        <f>'[1]TH Viec 06'!E31</f>
        <v>16951</v>
      </c>
      <c r="F36" s="151">
        <f>'[1]TH Viec 06'!F31</f>
        <v>21513</v>
      </c>
      <c r="G36" s="151">
        <f>'[1]TH Viec 06'!G31</f>
        <v>15375</v>
      </c>
      <c r="H36" s="151">
        <f>'[1]TH Viec 06'!H31</f>
        <v>633</v>
      </c>
      <c r="I36" s="151">
        <f>'[1]TH Viec 06'!I31</f>
        <v>13826</v>
      </c>
      <c r="J36" s="151">
        <f>'[1]TH Viec 06'!J31</f>
        <v>363</v>
      </c>
      <c r="K36" s="151">
        <f>'[1]TH Viec 06'!K31</f>
        <v>483</v>
      </c>
      <c r="L36" s="151">
        <f>'[1]TH Viec 06'!L31</f>
        <v>70</v>
      </c>
      <c r="M36" s="151">
        <f>'[1]TH Viec 06'!M31</f>
        <v>6138</v>
      </c>
      <c r="N36" s="151">
        <f>'[1]TH Viec 06'!P31</f>
        <v>6000</v>
      </c>
      <c r="O36" s="151">
        <f>'[1]TH Viec 06'!Q31</f>
        <v>138</v>
      </c>
      <c r="P36" s="151">
        <f>'[1]TH Viec 06'!R31</f>
        <v>6370</v>
      </c>
      <c r="Q36" s="151">
        <f>'[1]TH Viec 06'!S31</f>
        <v>5128</v>
      </c>
      <c r="R36" s="151">
        <f>'[1]TH Viec 06'!T31</f>
        <v>23</v>
      </c>
      <c r="S36" s="151">
        <f>'[1]TH Viec 06'!U31</f>
        <v>1219</v>
      </c>
      <c r="T36" s="151">
        <f>'[1]TH Viec 06'!V31</f>
        <v>12508</v>
      </c>
      <c r="U36" s="165">
        <f>'[1]TH Viec 06'!W31</f>
        <v>0.7146841444707851</v>
      </c>
      <c r="V36" s="165">
        <f>'[1]TH Viec 06'!X31</f>
        <v>0.7715453860775383</v>
      </c>
      <c r="Y36" s="157">
        <f t="shared" si="2"/>
        <v>27250</v>
      </c>
      <c r="Z36" s="157">
        <f t="shared" si="3"/>
        <v>20397</v>
      </c>
      <c r="AA36" s="157">
        <f t="shared" si="4"/>
        <v>14259</v>
      </c>
      <c r="AB36" s="163">
        <f t="shared" si="5"/>
        <v>0.74851376146789</v>
      </c>
      <c r="AC36" s="163">
        <f t="shared" si="6"/>
        <v>0.6990733931460509</v>
      </c>
    </row>
    <row r="37" spans="1:29" s="155" customFormat="1" ht="13.5" customHeight="1">
      <c r="A37" s="166">
        <v>20</v>
      </c>
      <c r="B37" s="149" t="str">
        <f>'[1]TH Viec 06'!B32</f>
        <v>Đồng Tháp</v>
      </c>
      <c r="C37" s="151">
        <f>'[1]TH Viec 06'!C32</f>
        <v>16907</v>
      </c>
      <c r="D37" s="151">
        <f>'[1]TH Viec 06'!D32</f>
        <v>3317</v>
      </c>
      <c r="E37" s="151">
        <f>'[1]TH Viec 06'!E32</f>
        <v>13590</v>
      </c>
      <c r="F37" s="151">
        <f>'[1]TH Viec 06'!F32</f>
        <v>14957</v>
      </c>
      <c r="G37" s="151">
        <f>'[1]TH Viec 06'!G32</f>
        <v>11910</v>
      </c>
      <c r="H37" s="151">
        <f>'[1]TH Viec 06'!H32</f>
        <v>229</v>
      </c>
      <c r="I37" s="151">
        <f>'[1]TH Viec 06'!I32</f>
        <v>10480</v>
      </c>
      <c r="J37" s="151">
        <f>'[1]TH Viec 06'!J32</f>
        <v>181</v>
      </c>
      <c r="K37" s="151">
        <f>'[1]TH Viec 06'!K32</f>
        <v>973</v>
      </c>
      <c r="L37" s="151">
        <f>'[1]TH Viec 06'!L32</f>
        <v>47</v>
      </c>
      <c r="M37" s="151">
        <f>'[1]TH Viec 06'!M32</f>
        <v>3047</v>
      </c>
      <c r="N37" s="151">
        <f>'[1]TH Viec 06'!P32</f>
        <v>3047</v>
      </c>
      <c r="O37" s="151">
        <f>'[1]TH Viec 06'!Q32</f>
        <v>0</v>
      </c>
      <c r="P37" s="151">
        <f>'[1]TH Viec 06'!R32</f>
        <v>1950</v>
      </c>
      <c r="Q37" s="151">
        <f>'[1]TH Viec 06'!S32</f>
        <v>1577</v>
      </c>
      <c r="R37" s="151">
        <f>'[1]TH Viec 06'!T32</f>
        <v>10</v>
      </c>
      <c r="S37" s="151">
        <f>'[1]TH Viec 06'!U32</f>
        <v>363</v>
      </c>
      <c r="T37" s="151">
        <f>'[1]TH Viec 06'!V32</f>
        <v>4997</v>
      </c>
      <c r="U37" s="165">
        <f>'[1]TH Viec 06'!W32</f>
        <v>0.7962826770074213</v>
      </c>
      <c r="V37" s="165">
        <f>'[1]TH Viec 06'!X32</f>
        <v>0.8846631572721358</v>
      </c>
      <c r="Y37" s="157">
        <f t="shared" si="2"/>
        <v>16678</v>
      </c>
      <c r="Z37" s="157">
        <f t="shared" si="3"/>
        <v>13755</v>
      </c>
      <c r="AA37" s="157">
        <f t="shared" si="4"/>
        <v>10708</v>
      </c>
      <c r="AB37" s="163">
        <f t="shared" si="5"/>
        <v>0.8247391773593956</v>
      </c>
      <c r="AC37" s="163">
        <f t="shared" si="6"/>
        <v>0.7784805525263541</v>
      </c>
    </row>
    <row r="38" spans="1:29" s="155" customFormat="1" ht="13.5" customHeight="1">
      <c r="A38" s="164">
        <v>21</v>
      </c>
      <c r="B38" s="149" t="str">
        <f>'[1]TH Viec 06'!B33</f>
        <v>Gia Lai</v>
      </c>
      <c r="C38" s="151">
        <f>'[1]TH Viec 06'!C33</f>
        <v>11801</v>
      </c>
      <c r="D38" s="151">
        <f>'[1]TH Viec 06'!D33</f>
        <v>3763</v>
      </c>
      <c r="E38" s="151">
        <f>'[1]TH Viec 06'!E33</f>
        <v>8038</v>
      </c>
      <c r="F38" s="151">
        <f>'[1]TH Viec 06'!F33</f>
        <v>9885</v>
      </c>
      <c r="G38" s="151">
        <f>'[1]TH Viec 06'!G33</f>
        <v>6561</v>
      </c>
      <c r="H38" s="151">
        <f>'[1]TH Viec 06'!H33</f>
        <v>150</v>
      </c>
      <c r="I38" s="151">
        <f>'[1]TH Viec 06'!I33</f>
        <v>5887</v>
      </c>
      <c r="J38" s="151">
        <f>'[1]TH Viec 06'!J33</f>
        <v>200</v>
      </c>
      <c r="K38" s="151">
        <f>'[1]TH Viec 06'!K33</f>
        <v>301</v>
      </c>
      <c r="L38" s="151">
        <f>'[1]TH Viec 06'!L33</f>
        <v>23</v>
      </c>
      <c r="M38" s="151">
        <f>'[1]TH Viec 06'!M33</f>
        <v>3324</v>
      </c>
      <c r="N38" s="151">
        <f>'[1]TH Viec 06'!P33</f>
        <v>3161</v>
      </c>
      <c r="O38" s="151">
        <f>'[1]TH Viec 06'!Q33</f>
        <v>163</v>
      </c>
      <c r="P38" s="151">
        <f>'[1]TH Viec 06'!R33</f>
        <v>1916</v>
      </c>
      <c r="Q38" s="151">
        <f>'[1]TH Viec 06'!S33</f>
        <v>1583</v>
      </c>
      <c r="R38" s="151">
        <f>'[1]TH Viec 06'!T33</f>
        <v>17</v>
      </c>
      <c r="S38" s="151">
        <f>'[1]TH Viec 06'!U33</f>
        <v>316</v>
      </c>
      <c r="T38" s="151">
        <f>'[1]TH Viec 06'!V33</f>
        <v>5240</v>
      </c>
      <c r="U38" s="165">
        <f>'[1]TH Viec 06'!W33</f>
        <v>0.6637329286798179</v>
      </c>
      <c r="V38" s="165">
        <f>'[1]TH Viec 06'!X33</f>
        <v>0.837640877891704</v>
      </c>
      <c r="Y38" s="157">
        <f t="shared" si="2"/>
        <v>11651</v>
      </c>
      <c r="Z38" s="157">
        <f t="shared" si="3"/>
        <v>9434</v>
      </c>
      <c r="AA38" s="157">
        <f t="shared" si="4"/>
        <v>6110</v>
      </c>
      <c r="AB38" s="163">
        <f t="shared" si="5"/>
        <v>0.8097159042142306</v>
      </c>
      <c r="AC38" s="163">
        <f t="shared" si="6"/>
        <v>0.6476574093703625</v>
      </c>
    </row>
    <row r="39" spans="1:29" s="155" customFormat="1" ht="13.5" customHeight="1">
      <c r="A39" s="166">
        <v>22</v>
      </c>
      <c r="B39" s="149" t="str">
        <f>'[1]TH Viec 06'!B34</f>
        <v>Hà Giang</v>
      </c>
      <c r="C39" s="151">
        <f>'[1]TH Viec 06'!C34</f>
        <v>2096</v>
      </c>
      <c r="D39" s="151">
        <f>'[1]TH Viec 06'!D34</f>
        <v>393</v>
      </c>
      <c r="E39" s="151">
        <f>'[1]TH Viec 06'!E34</f>
        <v>1703</v>
      </c>
      <c r="F39" s="151">
        <f>'[1]TH Viec 06'!F34</f>
        <v>1844</v>
      </c>
      <c r="G39" s="151">
        <f>'[1]TH Viec 06'!G34</f>
        <v>1529</v>
      </c>
      <c r="H39" s="151">
        <f>'[1]TH Viec 06'!H34</f>
        <v>30</v>
      </c>
      <c r="I39" s="151">
        <f>'[1]TH Viec 06'!I34</f>
        <v>1428</v>
      </c>
      <c r="J39" s="151">
        <f>'[1]TH Viec 06'!J34</f>
        <v>23</v>
      </c>
      <c r="K39" s="151">
        <f>'[1]TH Viec 06'!K34</f>
        <v>43</v>
      </c>
      <c r="L39" s="151">
        <f>'[1]TH Viec 06'!L34</f>
        <v>5</v>
      </c>
      <c r="M39" s="151">
        <f>'[1]TH Viec 06'!M34</f>
        <v>315</v>
      </c>
      <c r="N39" s="151">
        <f>'[1]TH Viec 06'!P34</f>
        <v>269</v>
      </c>
      <c r="O39" s="151">
        <f>'[1]TH Viec 06'!Q34</f>
        <v>46</v>
      </c>
      <c r="P39" s="151">
        <f>'[1]TH Viec 06'!R34</f>
        <v>252</v>
      </c>
      <c r="Q39" s="151">
        <f>'[1]TH Viec 06'!S34</f>
        <v>245</v>
      </c>
      <c r="R39" s="151">
        <f>'[1]TH Viec 06'!T34</f>
        <v>0</v>
      </c>
      <c r="S39" s="151">
        <f>'[1]TH Viec 06'!U34</f>
        <v>7</v>
      </c>
      <c r="T39" s="151">
        <f>'[1]TH Viec 06'!V34</f>
        <v>567</v>
      </c>
      <c r="U39" s="165">
        <f>'[1]TH Viec 06'!W34</f>
        <v>0.829175704989154</v>
      </c>
      <c r="V39" s="165">
        <f>'[1]TH Viec 06'!X34</f>
        <v>0.8797709923664122</v>
      </c>
      <c r="Y39" s="157">
        <f t="shared" si="2"/>
        <v>2066</v>
      </c>
      <c r="Z39" s="157">
        <f t="shared" si="3"/>
        <v>1771</v>
      </c>
      <c r="AA39" s="157">
        <f t="shared" si="4"/>
        <v>1456</v>
      </c>
      <c r="AB39" s="163">
        <f t="shared" si="5"/>
        <v>0.8572120038722169</v>
      </c>
      <c r="AC39" s="163">
        <f t="shared" si="6"/>
        <v>0.8221343873517787</v>
      </c>
    </row>
    <row r="40" spans="1:29" s="155" customFormat="1" ht="13.5" customHeight="1">
      <c r="A40" s="164">
        <v>23</v>
      </c>
      <c r="B40" s="149" t="str">
        <f>'[1]TH Viec 06'!B35</f>
        <v>Hà Nam</v>
      </c>
      <c r="C40" s="151">
        <f>'[1]TH Viec 06'!C35</f>
        <v>2619</v>
      </c>
      <c r="D40" s="151">
        <f>'[1]TH Viec 06'!D35</f>
        <v>1064</v>
      </c>
      <c r="E40" s="151">
        <f>'[1]TH Viec 06'!E35</f>
        <v>1555</v>
      </c>
      <c r="F40" s="151">
        <f>'[1]TH Viec 06'!F35</f>
        <v>1714</v>
      </c>
      <c r="G40" s="151">
        <f>'[1]TH Viec 06'!G35</f>
        <v>1467</v>
      </c>
      <c r="H40" s="151">
        <f>'[1]TH Viec 06'!H35</f>
        <v>63</v>
      </c>
      <c r="I40" s="151">
        <f>'[1]TH Viec 06'!I35</f>
        <v>1334</v>
      </c>
      <c r="J40" s="151">
        <f>'[1]TH Viec 06'!J35</f>
        <v>33</v>
      </c>
      <c r="K40" s="151">
        <f>'[1]TH Viec 06'!K35</f>
        <v>32</v>
      </c>
      <c r="L40" s="151">
        <f>'[1]TH Viec 06'!L35</f>
        <v>5</v>
      </c>
      <c r="M40" s="151">
        <f>'[1]TH Viec 06'!M35</f>
        <v>247</v>
      </c>
      <c r="N40" s="151">
        <f>'[1]TH Viec 06'!P35</f>
        <v>130</v>
      </c>
      <c r="O40" s="151">
        <f>'[1]TH Viec 06'!Q35</f>
        <v>117</v>
      </c>
      <c r="P40" s="151">
        <f>'[1]TH Viec 06'!R35</f>
        <v>905</v>
      </c>
      <c r="Q40" s="151">
        <f>'[1]TH Viec 06'!S35</f>
        <v>891</v>
      </c>
      <c r="R40" s="151">
        <f>'[1]TH Viec 06'!T35</f>
        <v>6</v>
      </c>
      <c r="S40" s="151">
        <f>'[1]TH Viec 06'!U35</f>
        <v>8</v>
      </c>
      <c r="T40" s="151">
        <f>'[1]TH Viec 06'!V35</f>
        <v>1152</v>
      </c>
      <c r="U40" s="165">
        <f>'[1]TH Viec 06'!W35</f>
        <v>0.8558926487747958</v>
      </c>
      <c r="V40" s="165">
        <f>'[1]TH Viec 06'!X35</f>
        <v>0.6544482626956853</v>
      </c>
      <c r="Y40" s="157">
        <f t="shared" si="2"/>
        <v>2556</v>
      </c>
      <c r="Z40" s="157">
        <f t="shared" si="3"/>
        <v>1619</v>
      </c>
      <c r="AA40" s="157">
        <f t="shared" si="4"/>
        <v>1372</v>
      </c>
      <c r="AB40" s="163">
        <f t="shared" si="5"/>
        <v>0.6334115805946792</v>
      </c>
      <c r="AC40" s="163">
        <f t="shared" si="6"/>
        <v>0.8474366893143916</v>
      </c>
    </row>
    <row r="41" spans="1:29" s="155" customFormat="1" ht="13.5" customHeight="1">
      <c r="A41" s="166">
        <v>24</v>
      </c>
      <c r="B41" s="149" t="str">
        <f>'[1]TH Viec 06'!B36</f>
        <v>Hà Nội</v>
      </c>
      <c r="C41" s="151">
        <f>'[1]TH Viec 06'!C36</f>
        <v>33652</v>
      </c>
      <c r="D41" s="151">
        <f>'[1]TH Viec 06'!D36</f>
        <v>11344</v>
      </c>
      <c r="E41" s="151">
        <f>'[1]TH Viec 06'!E36</f>
        <v>22308</v>
      </c>
      <c r="F41" s="151">
        <f>'[1]TH Viec 06'!F36</f>
        <v>25620</v>
      </c>
      <c r="G41" s="151">
        <f>'[1]TH Viec 06'!G36</f>
        <v>17721</v>
      </c>
      <c r="H41" s="151">
        <f>'[1]TH Viec 06'!H36</f>
        <v>983</v>
      </c>
      <c r="I41" s="151">
        <f>'[1]TH Viec 06'!I36</f>
        <v>15961</v>
      </c>
      <c r="J41" s="151">
        <f>'[1]TH Viec 06'!J36</f>
        <v>322</v>
      </c>
      <c r="K41" s="151">
        <f>'[1]TH Viec 06'!K36</f>
        <v>356</v>
      </c>
      <c r="L41" s="151">
        <f>'[1]TH Viec 06'!L36</f>
        <v>99</v>
      </c>
      <c r="M41" s="151">
        <f>'[1]TH Viec 06'!M36</f>
        <v>7899</v>
      </c>
      <c r="N41" s="151">
        <f>'[1]TH Viec 06'!P36</f>
        <v>7859</v>
      </c>
      <c r="O41" s="151">
        <f>'[1]TH Viec 06'!Q36</f>
        <v>40</v>
      </c>
      <c r="P41" s="151">
        <f>'[1]TH Viec 06'!R36</f>
        <v>8032</v>
      </c>
      <c r="Q41" s="151">
        <f>'[1]TH Viec 06'!S36</f>
        <v>7679</v>
      </c>
      <c r="R41" s="151">
        <f>'[1]TH Viec 06'!T36</f>
        <v>39</v>
      </c>
      <c r="S41" s="151">
        <f>'[1]TH Viec 06'!U36</f>
        <v>314</v>
      </c>
      <c r="T41" s="151">
        <f>'[1]TH Viec 06'!V36</f>
        <v>15931</v>
      </c>
      <c r="U41" s="165">
        <f>'[1]TH Viec 06'!W36</f>
        <v>0.6916861826697892</v>
      </c>
      <c r="V41" s="165">
        <f>'[1]TH Viec 06'!X36</f>
        <v>0.7613217639367645</v>
      </c>
      <c r="Y41" s="157">
        <f t="shared" si="2"/>
        <v>32669</v>
      </c>
      <c r="Z41" s="157">
        <f t="shared" si="3"/>
        <v>24281</v>
      </c>
      <c r="AA41" s="157">
        <f t="shared" si="4"/>
        <v>16382</v>
      </c>
      <c r="AB41" s="163">
        <f t="shared" si="5"/>
        <v>0.7432428295938045</v>
      </c>
      <c r="AC41" s="163">
        <f t="shared" si="6"/>
        <v>0.6746839092294387</v>
      </c>
    </row>
    <row r="42" spans="1:29" s="155" customFormat="1" ht="13.5" customHeight="1">
      <c r="A42" s="164">
        <v>25</v>
      </c>
      <c r="B42" s="149" t="str">
        <f>'[1]TH Viec 06'!B37</f>
        <v>Hà Tĩnh</v>
      </c>
      <c r="C42" s="151">
        <f>'[1]TH Viec 06'!C37</f>
        <v>3866</v>
      </c>
      <c r="D42" s="151">
        <f>'[1]TH Viec 06'!D37</f>
        <v>631</v>
      </c>
      <c r="E42" s="151">
        <f>'[1]TH Viec 06'!E37</f>
        <v>3235</v>
      </c>
      <c r="F42" s="151">
        <f>'[1]TH Viec 06'!F37</f>
        <v>3409</v>
      </c>
      <c r="G42" s="151">
        <f>'[1]TH Viec 06'!G37</f>
        <v>2922</v>
      </c>
      <c r="H42" s="151">
        <f>'[1]TH Viec 06'!H37</f>
        <v>88</v>
      </c>
      <c r="I42" s="151">
        <f>'[1]TH Viec 06'!I37</f>
        <v>2759</v>
      </c>
      <c r="J42" s="151">
        <f>'[1]TH Viec 06'!J37</f>
        <v>15</v>
      </c>
      <c r="K42" s="151">
        <f>'[1]TH Viec 06'!K37</f>
        <v>56</v>
      </c>
      <c r="L42" s="151">
        <f>'[1]TH Viec 06'!L37</f>
        <v>4</v>
      </c>
      <c r="M42" s="151">
        <f>'[1]TH Viec 06'!M37</f>
        <v>487</v>
      </c>
      <c r="N42" s="151">
        <f>'[1]TH Viec 06'!P37</f>
        <v>466</v>
      </c>
      <c r="O42" s="151">
        <f>'[1]TH Viec 06'!Q37</f>
        <v>21</v>
      </c>
      <c r="P42" s="151">
        <f>'[1]TH Viec 06'!R37</f>
        <v>457</v>
      </c>
      <c r="Q42" s="151">
        <f>'[1]TH Viec 06'!S37</f>
        <v>435</v>
      </c>
      <c r="R42" s="151">
        <f>'[1]TH Viec 06'!T37</f>
        <v>0</v>
      </c>
      <c r="S42" s="151">
        <f>'[1]TH Viec 06'!U37</f>
        <v>22</v>
      </c>
      <c r="T42" s="151">
        <f>'[1]TH Viec 06'!V37</f>
        <v>944</v>
      </c>
      <c r="U42" s="165">
        <f>'[1]TH Viec 06'!W37</f>
        <v>0.8571428571428571</v>
      </c>
      <c r="V42" s="165">
        <f>'[1]TH Viec 06'!X37</f>
        <v>0.8817899637868598</v>
      </c>
      <c r="Y42" s="157">
        <f t="shared" si="2"/>
        <v>3778</v>
      </c>
      <c r="Z42" s="157">
        <f t="shared" si="3"/>
        <v>3265</v>
      </c>
      <c r="AA42" s="157">
        <f t="shared" si="4"/>
        <v>2778</v>
      </c>
      <c r="AB42" s="163">
        <f t="shared" si="5"/>
        <v>0.8642138697723664</v>
      </c>
      <c r="AC42" s="163">
        <f t="shared" si="6"/>
        <v>0.8508422664624808</v>
      </c>
    </row>
    <row r="43" spans="1:29" s="155" customFormat="1" ht="13.5" customHeight="1">
      <c r="A43" s="166">
        <v>26</v>
      </c>
      <c r="B43" s="149" t="str">
        <f>'[1]TH Viec 06'!B38</f>
        <v>Hải Dương</v>
      </c>
      <c r="C43" s="151">
        <f>'[1]TH Viec 06'!C38</f>
        <v>9009</v>
      </c>
      <c r="D43" s="151">
        <f>'[1]TH Viec 06'!D38</f>
        <v>2663</v>
      </c>
      <c r="E43" s="151">
        <f>'[1]TH Viec 06'!E38</f>
        <v>6346</v>
      </c>
      <c r="F43" s="151">
        <f>'[1]TH Viec 06'!F38</f>
        <v>7561</v>
      </c>
      <c r="G43" s="151">
        <f>'[1]TH Viec 06'!G38</f>
        <v>5695</v>
      </c>
      <c r="H43" s="151">
        <f>'[1]TH Viec 06'!H38</f>
        <v>148</v>
      </c>
      <c r="I43" s="151">
        <f>'[1]TH Viec 06'!I38</f>
        <v>5386</v>
      </c>
      <c r="J43" s="151">
        <f>'[1]TH Viec 06'!J38</f>
        <v>66</v>
      </c>
      <c r="K43" s="151">
        <f>'[1]TH Viec 06'!K38</f>
        <v>63</v>
      </c>
      <c r="L43" s="151">
        <f>'[1]TH Viec 06'!L38</f>
        <v>32</v>
      </c>
      <c r="M43" s="151">
        <f>'[1]TH Viec 06'!M38</f>
        <v>1866</v>
      </c>
      <c r="N43" s="151">
        <f>'[1]TH Viec 06'!P38</f>
        <v>1687</v>
      </c>
      <c r="O43" s="151">
        <f>'[1]TH Viec 06'!Q38</f>
        <v>179</v>
      </c>
      <c r="P43" s="151">
        <f>'[1]TH Viec 06'!R38</f>
        <v>1448</v>
      </c>
      <c r="Q43" s="151">
        <f>'[1]TH Viec 06'!S38</f>
        <v>1269</v>
      </c>
      <c r="R43" s="151">
        <f>'[1]TH Viec 06'!T38</f>
        <v>8</v>
      </c>
      <c r="S43" s="151">
        <f>'[1]TH Viec 06'!U38</f>
        <v>171</v>
      </c>
      <c r="T43" s="151">
        <f>'[1]TH Viec 06'!V38</f>
        <v>3314</v>
      </c>
      <c r="U43" s="165">
        <f>'[1]TH Viec 06'!W38</f>
        <v>0.7532072477185557</v>
      </c>
      <c r="V43" s="165">
        <f>'[1]TH Viec 06'!X38</f>
        <v>0.8392718392718392</v>
      </c>
      <c r="Y43" s="157">
        <f t="shared" si="2"/>
        <v>8861</v>
      </c>
      <c r="Z43" s="157">
        <f t="shared" si="3"/>
        <v>7350</v>
      </c>
      <c r="AA43" s="157">
        <f t="shared" si="4"/>
        <v>5484</v>
      </c>
      <c r="AB43" s="163">
        <f t="shared" si="5"/>
        <v>0.8294774856111048</v>
      </c>
      <c r="AC43" s="163">
        <f t="shared" si="6"/>
        <v>0.7461224489795918</v>
      </c>
    </row>
    <row r="44" spans="1:29" s="155" customFormat="1" ht="13.5" customHeight="1">
      <c r="A44" s="164">
        <v>27</v>
      </c>
      <c r="B44" s="149" t="str">
        <f>'[1]TH Viec 06'!B39</f>
        <v>Hải Phòng</v>
      </c>
      <c r="C44" s="151">
        <f>'[1]TH Viec 06'!C39</f>
        <v>15280</v>
      </c>
      <c r="D44" s="151">
        <f>'[1]TH Viec 06'!D39</f>
        <v>8964</v>
      </c>
      <c r="E44" s="151">
        <f>'[1]TH Viec 06'!E39</f>
        <v>6316</v>
      </c>
      <c r="F44" s="151">
        <f>'[1]TH Viec 06'!F39</f>
        <v>8891</v>
      </c>
      <c r="G44" s="151">
        <f>'[1]TH Viec 06'!G39</f>
        <v>5817</v>
      </c>
      <c r="H44" s="151">
        <f>'[1]TH Viec 06'!H39</f>
        <v>201</v>
      </c>
      <c r="I44" s="151">
        <f>'[1]TH Viec 06'!I39</f>
        <v>5064</v>
      </c>
      <c r="J44" s="151">
        <f>'[1]TH Viec 06'!J39</f>
        <v>175</v>
      </c>
      <c r="K44" s="151">
        <f>'[1]TH Viec 06'!K39</f>
        <v>190</v>
      </c>
      <c r="L44" s="151">
        <f>'[1]TH Viec 06'!L39</f>
        <v>187</v>
      </c>
      <c r="M44" s="151">
        <f>'[1]TH Viec 06'!M39</f>
        <v>3074</v>
      </c>
      <c r="N44" s="151">
        <f>'[1]TH Viec 06'!P39</f>
        <v>2920</v>
      </c>
      <c r="O44" s="151">
        <f>'[1]TH Viec 06'!Q39</f>
        <v>154</v>
      </c>
      <c r="P44" s="151">
        <f>'[1]TH Viec 06'!R39</f>
        <v>6389</v>
      </c>
      <c r="Q44" s="151">
        <f>'[1]TH Viec 06'!S39</f>
        <v>5762</v>
      </c>
      <c r="R44" s="151">
        <f>'[1]TH Viec 06'!T39</f>
        <v>6</v>
      </c>
      <c r="S44" s="151">
        <f>'[1]TH Viec 06'!U39</f>
        <v>621</v>
      </c>
      <c r="T44" s="151">
        <f>'[1]TH Viec 06'!V39</f>
        <v>9463</v>
      </c>
      <c r="U44" s="165">
        <f>'[1]TH Viec 06'!W39</f>
        <v>0.6542571139354403</v>
      </c>
      <c r="V44" s="165">
        <f>'[1]TH Viec 06'!X39</f>
        <v>0.5818717277486911</v>
      </c>
      <c r="Y44" s="157">
        <f t="shared" si="2"/>
        <v>15079</v>
      </c>
      <c r="Z44" s="157">
        <f t="shared" si="3"/>
        <v>8500</v>
      </c>
      <c r="AA44" s="157">
        <f t="shared" si="4"/>
        <v>5426</v>
      </c>
      <c r="AB44" s="163">
        <f t="shared" si="5"/>
        <v>0.5636978579481398</v>
      </c>
      <c r="AC44" s="163">
        <f t="shared" si="6"/>
        <v>0.6383529411764706</v>
      </c>
    </row>
    <row r="45" spans="1:29" s="155" customFormat="1" ht="13.5" customHeight="1">
      <c r="A45" s="166">
        <v>28</v>
      </c>
      <c r="B45" s="149" t="str">
        <f>'[1]TH Viec 06'!B40</f>
        <v>Hậu Giang</v>
      </c>
      <c r="C45" s="151">
        <f>'[1]TH Viec 06'!C40</f>
        <v>7979</v>
      </c>
      <c r="D45" s="151">
        <f>'[1]TH Viec 06'!D40</f>
        <v>2926</v>
      </c>
      <c r="E45" s="151">
        <f>'[1]TH Viec 06'!E40</f>
        <v>5053</v>
      </c>
      <c r="F45" s="151">
        <f>'[1]TH Viec 06'!F40</f>
        <v>6527</v>
      </c>
      <c r="G45" s="151">
        <f>'[1]TH Viec 06'!G40</f>
        <v>4351</v>
      </c>
      <c r="H45" s="151">
        <f>'[1]TH Viec 06'!H40</f>
        <v>111</v>
      </c>
      <c r="I45" s="151">
        <f>'[1]TH Viec 06'!I40</f>
        <v>3778</v>
      </c>
      <c r="J45" s="151">
        <f>'[1]TH Viec 06'!J40</f>
        <v>148</v>
      </c>
      <c r="K45" s="151">
        <f>'[1]TH Viec 06'!K40</f>
        <v>312</v>
      </c>
      <c r="L45" s="151">
        <f>'[1]TH Viec 06'!L40</f>
        <v>2</v>
      </c>
      <c r="M45" s="151">
        <f>'[1]TH Viec 06'!M40</f>
        <v>2176</v>
      </c>
      <c r="N45" s="151">
        <f>'[1]TH Viec 06'!P40</f>
        <v>2176</v>
      </c>
      <c r="O45" s="151">
        <f>'[1]TH Viec 06'!Q40</f>
        <v>0</v>
      </c>
      <c r="P45" s="151">
        <f>'[1]TH Viec 06'!R40</f>
        <v>1452</v>
      </c>
      <c r="Q45" s="151">
        <f>'[1]TH Viec 06'!S40</f>
        <v>599</v>
      </c>
      <c r="R45" s="151">
        <f>'[1]TH Viec 06'!T40</f>
        <v>4</v>
      </c>
      <c r="S45" s="151">
        <f>'[1]TH Viec 06'!U40</f>
        <v>849</v>
      </c>
      <c r="T45" s="151">
        <f>'[1]TH Viec 06'!V40</f>
        <v>3628</v>
      </c>
      <c r="U45" s="165">
        <f>'[1]TH Viec 06'!W40</f>
        <v>0.6666155967519535</v>
      </c>
      <c r="V45" s="165">
        <f>'[1]TH Viec 06'!X40</f>
        <v>0.8180223085599699</v>
      </c>
      <c r="Y45" s="157">
        <f t="shared" si="2"/>
        <v>7868</v>
      </c>
      <c r="Z45" s="157">
        <f t="shared" si="3"/>
        <v>6104</v>
      </c>
      <c r="AA45" s="157">
        <f t="shared" si="4"/>
        <v>3928</v>
      </c>
      <c r="AB45" s="163">
        <f t="shared" si="5"/>
        <v>0.7758007117437722</v>
      </c>
      <c r="AC45" s="163">
        <f t="shared" si="6"/>
        <v>0.6435124508519003</v>
      </c>
    </row>
    <row r="46" spans="1:29" s="155" customFormat="1" ht="13.5" customHeight="1">
      <c r="A46" s="164">
        <v>29</v>
      </c>
      <c r="B46" s="149" t="str">
        <f>'[1]TH Viec 06'!B41</f>
        <v>Hòa Bình</v>
      </c>
      <c r="C46" s="151">
        <f>'[1]TH Viec 06'!C41</f>
        <v>3382</v>
      </c>
      <c r="D46" s="151">
        <f>'[1]TH Viec 06'!D41</f>
        <v>489</v>
      </c>
      <c r="E46" s="151">
        <f>'[1]TH Viec 06'!E41</f>
        <v>2893</v>
      </c>
      <c r="F46" s="151">
        <f>'[1]TH Viec 06'!F41</f>
        <v>2996</v>
      </c>
      <c r="G46" s="151">
        <f>'[1]TH Viec 06'!G41</f>
        <v>2688</v>
      </c>
      <c r="H46" s="151">
        <f>'[1]TH Viec 06'!H41</f>
        <v>65</v>
      </c>
      <c r="I46" s="151">
        <f>'[1]TH Viec 06'!I41</f>
        <v>2588</v>
      </c>
      <c r="J46" s="151">
        <f>'[1]TH Viec 06'!J41</f>
        <v>8</v>
      </c>
      <c r="K46" s="151">
        <f>'[1]TH Viec 06'!K41</f>
        <v>11</v>
      </c>
      <c r="L46" s="151">
        <f>'[1]TH Viec 06'!L41</f>
        <v>16</v>
      </c>
      <c r="M46" s="151">
        <f>'[1]TH Viec 06'!M41</f>
        <v>308</v>
      </c>
      <c r="N46" s="151">
        <f>'[1]TH Viec 06'!P41</f>
        <v>263</v>
      </c>
      <c r="O46" s="151">
        <f>'[1]TH Viec 06'!Q41</f>
        <v>45</v>
      </c>
      <c r="P46" s="151">
        <f>'[1]TH Viec 06'!R41</f>
        <v>386</v>
      </c>
      <c r="Q46" s="151">
        <f>'[1]TH Viec 06'!S41</f>
        <v>352</v>
      </c>
      <c r="R46" s="151">
        <f>'[1]TH Viec 06'!T41</f>
        <v>0</v>
      </c>
      <c r="S46" s="151">
        <f>'[1]TH Viec 06'!U41</f>
        <v>34</v>
      </c>
      <c r="T46" s="151">
        <f>'[1]TH Viec 06'!V41</f>
        <v>694</v>
      </c>
      <c r="U46" s="165">
        <f>'[1]TH Viec 06'!W41</f>
        <v>0.897196261682243</v>
      </c>
      <c r="V46" s="165">
        <f>'[1]TH Viec 06'!X41</f>
        <v>0.885866351271437</v>
      </c>
      <c r="Y46" s="157">
        <f t="shared" si="2"/>
        <v>3317</v>
      </c>
      <c r="Z46" s="157">
        <f t="shared" si="3"/>
        <v>2920</v>
      </c>
      <c r="AA46" s="157">
        <f t="shared" si="4"/>
        <v>2612</v>
      </c>
      <c r="AB46" s="163">
        <f t="shared" si="5"/>
        <v>0.8803135363280072</v>
      </c>
      <c r="AC46" s="163">
        <f t="shared" si="6"/>
        <v>0.8945205479452055</v>
      </c>
    </row>
    <row r="47" spans="1:29" s="155" customFormat="1" ht="13.5" customHeight="1">
      <c r="A47" s="166">
        <v>30</v>
      </c>
      <c r="B47" s="149" t="str">
        <f>'[1]TH Viec 06'!B42</f>
        <v>Hồ Chí Minh</v>
      </c>
      <c r="C47" s="151">
        <f>'[1]TH Viec 06'!C42</f>
        <v>80987</v>
      </c>
      <c r="D47" s="151">
        <f>'[1]TH Viec 06'!D42</f>
        <v>30144</v>
      </c>
      <c r="E47" s="151">
        <f>'[1]TH Viec 06'!E42</f>
        <v>50843</v>
      </c>
      <c r="F47" s="151">
        <f>'[1]TH Viec 06'!F42</f>
        <v>60665</v>
      </c>
      <c r="G47" s="151">
        <f>'[1]TH Viec 06'!G42</f>
        <v>43724</v>
      </c>
      <c r="H47" s="151">
        <f>'[1]TH Viec 06'!H42</f>
        <v>1445</v>
      </c>
      <c r="I47" s="151">
        <f>'[1]TH Viec 06'!I42</f>
        <v>40012</v>
      </c>
      <c r="J47" s="151">
        <f>'[1]TH Viec 06'!J42</f>
        <v>702</v>
      </c>
      <c r="K47" s="151">
        <f>'[1]TH Viec 06'!K42</f>
        <v>1504</v>
      </c>
      <c r="L47" s="151">
        <f>'[1]TH Viec 06'!L42</f>
        <v>61</v>
      </c>
      <c r="M47" s="151">
        <f>'[1]TH Viec 06'!M42</f>
        <v>16941</v>
      </c>
      <c r="N47" s="151">
        <f>'[1]TH Viec 06'!P42</f>
        <v>16155</v>
      </c>
      <c r="O47" s="151">
        <f>'[1]TH Viec 06'!Q42</f>
        <v>786</v>
      </c>
      <c r="P47" s="151">
        <f>'[1]TH Viec 06'!R42</f>
        <v>20322</v>
      </c>
      <c r="Q47" s="151">
        <f>'[1]TH Viec 06'!S42</f>
        <v>12993</v>
      </c>
      <c r="R47" s="151">
        <f>'[1]TH Viec 06'!T42</f>
        <v>83</v>
      </c>
      <c r="S47" s="151">
        <f>'[1]TH Viec 06'!U42</f>
        <v>7246</v>
      </c>
      <c r="T47" s="151">
        <f>'[1]TH Viec 06'!V42</f>
        <v>37263</v>
      </c>
      <c r="U47" s="165">
        <f>'[1]TH Viec 06'!W42</f>
        <v>0.7207450754141598</v>
      </c>
      <c r="V47" s="165">
        <f>'[1]TH Viec 06'!X42</f>
        <v>0.7490708385296405</v>
      </c>
      <c r="Y47" s="157">
        <f t="shared" si="2"/>
        <v>79542</v>
      </c>
      <c r="Z47" s="157">
        <f t="shared" si="3"/>
        <v>57716</v>
      </c>
      <c r="AA47" s="157">
        <f t="shared" si="4"/>
        <v>40775</v>
      </c>
      <c r="AB47" s="163">
        <f t="shared" si="5"/>
        <v>0.7256040833773353</v>
      </c>
      <c r="AC47" s="163">
        <f t="shared" si="6"/>
        <v>0.7064765403007831</v>
      </c>
    </row>
    <row r="48" spans="1:29" s="155" customFormat="1" ht="13.5" customHeight="1">
      <c r="A48" s="164">
        <v>31</v>
      </c>
      <c r="B48" s="149" t="str">
        <f>'[1]TH Viec 06'!B43</f>
        <v>Hưng Yên</v>
      </c>
      <c r="C48" s="151">
        <f>'[1]TH Viec 06'!C43</f>
        <v>5742</v>
      </c>
      <c r="D48" s="151">
        <f>'[1]TH Viec 06'!D43</f>
        <v>1731</v>
      </c>
      <c r="E48" s="151">
        <f>'[1]TH Viec 06'!E43</f>
        <v>4011</v>
      </c>
      <c r="F48" s="151">
        <f>'[1]TH Viec 06'!F43</f>
        <v>4415</v>
      </c>
      <c r="G48" s="151">
        <f>'[1]TH Viec 06'!G43</f>
        <v>3652</v>
      </c>
      <c r="H48" s="151">
        <f>'[1]TH Viec 06'!H43</f>
        <v>201</v>
      </c>
      <c r="I48" s="151">
        <f>'[1]TH Viec 06'!I43</f>
        <v>3293</v>
      </c>
      <c r="J48" s="151">
        <f>'[1]TH Viec 06'!J43</f>
        <v>46</v>
      </c>
      <c r="K48" s="151">
        <f>'[1]TH Viec 06'!K43</f>
        <v>43</v>
      </c>
      <c r="L48" s="151">
        <f>'[1]TH Viec 06'!L43</f>
        <v>69</v>
      </c>
      <c r="M48" s="151">
        <f>'[1]TH Viec 06'!M43</f>
        <v>763</v>
      </c>
      <c r="N48" s="151">
        <f>'[1]TH Viec 06'!P43</f>
        <v>718</v>
      </c>
      <c r="O48" s="151">
        <f>'[1]TH Viec 06'!Q43</f>
        <v>45</v>
      </c>
      <c r="P48" s="151">
        <f>'[1]TH Viec 06'!R43</f>
        <v>1327</v>
      </c>
      <c r="Q48" s="151">
        <f>'[1]TH Viec 06'!S43</f>
        <v>1056</v>
      </c>
      <c r="R48" s="151">
        <f>'[1]TH Viec 06'!T43</f>
        <v>6</v>
      </c>
      <c r="S48" s="151">
        <f>'[1]TH Viec 06'!U43</f>
        <v>265</v>
      </c>
      <c r="T48" s="151">
        <f>'[1]TH Viec 06'!V43</f>
        <v>2090</v>
      </c>
      <c r="U48" s="165">
        <f>'[1]TH Viec 06'!W43</f>
        <v>0.8271800679501699</v>
      </c>
      <c r="V48" s="165">
        <f>'[1]TH Viec 06'!X43</f>
        <v>0.7688958551027516</v>
      </c>
      <c r="Y48" s="157">
        <f t="shared" si="2"/>
        <v>5541</v>
      </c>
      <c r="Z48" s="157">
        <f t="shared" si="3"/>
        <v>4171</v>
      </c>
      <c r="AA48" s="157">
        <f t="shared" si="4"/>
        <v>3408</v>
      </c>
      <c r="AB48" s="163">
        <f t="shared" si="5"/>
        <v>0.7527522107922757</v>
      </c>
      <c r="AC48" s="163">
        <f t="shared" si="6"/>
        <v>0.8170702469431791</v>
      </c>
    </row>
    <row r="49" spans="1:29" s="155" customFormat="1" ht="13.5" customHeight="1">
      <c r="A49" s="166">
        <v>32</v>
      </c>
      <c r="B49" s="149" t="str">
        <f>'[1]TH Viec 06'!B44</f>
        <v>Kiên Giang</v>
      </c>
      <c r="C49" s="151">
        <f>'[1]TH Viec 06'!C44</f>
        <v>16414</v>
      </c>
      <c r="D49" s="151">
        <f>'[1]TH Viec 06'!D44</f>
        <v>5398</v>
      </c>
      <c r="E49" s="151">
        <f>'[1]TH Viec 06'!E44</f>
        <v>11016</v>
      </c>
      <c r="F49" s="151">
        <f>'[1]TH Viec 06'!F44</f>
        <v>13899</v>
      </c>
      <c r="G49" s="151">
        <f>'[1]TH Viec 06'!G44</f>
        <v>10168</v>
      </c>
      <c r="H49" s="151">
        <f>'[1]TH Viec 06'!H44</f>
        <v>304</v>
      </c>
      <c r="I49" s="151">
        <f>'[1]TH Viec 06'!I44</f>
        <v>8783</v>
      </c>
      <c r="J49" s="151">
        <f>'[1]TH Viec 06'!J44</f>
        <v>282</v>
      </c>
      <c r="K49" s="151">
        <f>'[1]TH Viec 06'!K44</f>
        <v>719</v>
      </c>
      <c r="L49" s="151">
        <f>'[1]TH Viec 06'!L44</f>
        <v>80</v>
      </c>
      <c r="M49" s="151">
        <f>'[1]TH Viec 06'!M44</f>
        <v>3731</v>
      </c>
      <c r="N49" s="151">
        <f>'[1]TH Viec 06'!P44</f>
        <v>3714</v>
      </c>
      <c r="O49" s="151">
        <f>'[1]TH Viec 06'!Q44</f>
        <v>17</v>
      </c>
      <c r="P49" s="151">
        <f>'[1]TH Viec 06'!R44</f>
        <v>2515</v>
      </c>
      <c r="Q49" s="151">
        <f>'[1]TH Viec 06'!S44</f>
        <v>2255</v>
      </c>
      <c r="R49" s="151">
        <f>'[1]TH Viec 06'!T44</f>
        <v>9</v>
      </c>
      <c r="S49" s="151">
        <f>'[1]TH Viec 06'!U44</f>
        <v>251</v>
      </c>
      <c r="T49" s="151">
        <f>'[1]TH Viec 06'!V44</f>
        <v>6246</v>
      </c>
      <c r="U49" s="165">
        <f>'[1]TH Viec 06'!W44</f>
        <v>0.7315634218289085</v>
      </c>
      <c r="V49" s="165">
        <f>'[1]TH Viec 06'!X44</f>
        <v>0.8467771414646034</v>
      </c>
      <c r="Y49" s="157">
        <f aca="true" t="shared" si="7" ref="Y49:Y80">C49-H49</f>
        <v>16110</v>
      </c>
      <c r="Z49" s="157">
        <f aca="true" t="shared" si="8" ref="Z49:Z80">I49+J49+L49+N49+O49</f>
        <v>12876</v>
      </c>
      <c r="AA49" s="157">
        <f aca="true" t="shared" si="9" ref="AA49:AA80">I49+J49+L49</f>
        <v>9145</v>
      </c>
      <c r="AB49" s="163">
        <f aca="true" t="shared" si="10" ref="AB49:AB80">Z49/Y49</f>
        <v>0.7992551210428306</v>
      </c>
      <c r="AC49" s="163">
        <f aca="true" t="shared" si="11" ref="AC49:AC80">AA49/Z49</f>
        <v>0.7102360981671326</v>
      </c>
    </row>
    <row r="50" spans="1:29" s="155" customFormat="1" ht="13.5" customHeight="1">
      <c r="A50" s="164">
        <v>33</v>
      </c>
      <c r="B50" s="149" t="str">
        <f>'[1]TH Viec 06'!B45</f>
        <v>Kon Tum</v>
      </c>
      <c r="C50" s="151">
        <f>'[1]TH Viec 06'!C45</f>
        <v>3154</v>
      </c>
      <c r="D50" s="151">
        <f>'[1]TH Viec 06'!D45</f>
        <v>551</v>
      </c>
      <c r="E50" s="151">
        <f>'[1]TH Viec 06'!E45</f>
        <v>2603</v>
      </c>
      <c r="F50" s="151">
        <f>'[1]TH Viec 06'!F45</f>
        <v>2865</v>
      </c>
      <c r="G50" s="151">
        <f>'[1]TH Viec 06'!G45</f>
        <v>2323</v>
      </c>
      <c r="H50" s="151">
        <f>'[1]TH Viec 06'!H45</f>
        <v>51</v>
      </c>
      <c r="I50" s="151">
        <f>'[1]TH Viec 06'!I45</f>
        <v>2206</v>
      </c>
      <c r="J50" s="151">
        <f>'[1]TH Viec 06'!J45</f>
        <v>26</v>
      </c>
      <c r="K50" s="151">
        <f>'[1]TH Viec 06'!K45</f>
        <v>35</v>
      </c>
      <c r="L50" s="151">
        <f>'[1]TH Viec 06'!L45</f>
        <v>5</v>
      </c>
      <c r="M50" s="151">
        <f>'[1]TH Viec 06'!M45</f>
        <v>542</v>
      </c>
      <c r="N50" s="151">
        <f>'[1]TH Viec 06'!P45</f>
        <v>494</v>
      </c>
      <c r="O50" s="151">
        <f>'[1]TH Viec 06'!Q45</f>
        <v>48</v>
      </c>
      <c r="P50" s="151">
        <f>'[1]TH Viec 06'!R45</f>
        <v>289</v>
      </c>
      <c r="Q50" s="151">
        <f>'[1]TH Viec 06'!S45</f>
        <v>262</v>
      </c>
      <c r="R50" s="151">
        <f>'[1]TH Viec 06'!T45</f>
        <v>1</v>
      </c>
      <c r="S50" s="151">
        <f>'[1]TH Viec 06'!U45</f>
        <v>26</v>
      </c>
      <c r="T50" s="151">
        <f>'[1]TH Viec 06'!V45</f>
        <v>831</v>
      </c>
      <c r="U50" s="165">
        <f>'[1]TH Viec 06'!W45</f>
        <v>0.8108202443280977</v>
      </c>
      <c r="V50" s="165">
        <f>'[1]TH Viec 06'!X45</f>
        <v>0.9083703233988586</v>
      </c>
      <c r="Y50" s="157">
        <f t="shared" si="7"/>
        <v>3103</v>
      </c>
      <c r="Z50" s="157">
        <f t="shared" si="8"/>
        <v>2779</v>
      </c>
      <c r="AA50" s="157">
        <f t="shared" si="9"/>
        <v>2237</v>
      </c>
      <c r="AB50" s="163">
        <f t="shared" si="10"/>
        <v>0.8955849178214631</v>
      </c>
      <c r="AC50" s="163">
        <f t="shared" si="11"/>
        <v>0.8049658150413818</v>
      </c>
    </row>
    <row r="51" spans="1:29" s="155" customFormat="1" ht="13.5" customHeight="1">
      <c r="A51" s="166">
        <v>34</v>
      </c>
      <c r="B51" s="149" t="str">
        <f>'[1]TH Viec 06'!B46</f>
        <v>Khánh Hoà</v>
      </c>
      <c r="C51" s="151">
        <f>'[1]TH Viec 06'!C46</f>
        <v>12276</v>
      </c>
      <c r="D51" s="151">
        <f>'[1]TH Viec 06'!D46</f>
        <v>5255</v>
      </c>
      <c r="E51" s="151">
        <f>'[1]TH Viec 06'!E46</f>
        <v>7021</v>
      </c>
      <c r="F51" s="151">
        <f>'[1]TH Viec 06'!F46</f>
        <v>8943</v>
      </c>
      <c r="G51" s="151">
        <f>'[1]TH Viec 06'!G46</f>
        <v>6861</v>
      </c>
      <c r="H51" s="151">
        <f>'[1]TH Viec 06'!H46</f>
        <v>189</v>
      </c>
      <c r="I51" s="151">
        <f>'[1]TH Viec 06'!I46</f>
        <v>6112</v>
      </c>
      <c r="J51" s="151">
        <f>'[1]TH Viec 06'!J46</f>
        <v>150</v>
      </c>
      <c r="K51" s="151">
        <f>'[1]TH Viec 06'!K46</f>
        <v>366</v>
      </c>
      <c r="L51" s="151">
        <f>'[1]TH Viec 06'!L46</f>
        <v>44</v>
      </c>
      <c r="M51" s="151">
        <f>'[1]TH Viec 06'!M46</f>
        <v>2082</v>
      </c>
      <c r="N51" s="151">
        <f>'[1]TH Viec 06'!P46</f>
        <v>1410</v>
      </c>
      <c r="O51" s="151">
        <f>'[1]TH Viec 06'!Q46</f>
        <v>672</v>
      </c>
      <c r="P51" s="151">
        <f>'[1]TH Viec 06'!R46</f>
        <v>3333</v>
      </c>
      <c r="Q51" s="151">
        <f>'[1]TH Viec 06'!S46</f>
        <v>1642</v>
      </c>
      <c r="R51" s="151">
        <f>'[1]TH Viec 06'!T46</f>
        <v>16</v>
      </c>
      <c r="S51" s="151">
        <f>'[1]TH Viec 06'!U46</f>
        <v>1675</v>
      </c>
      <c r="T51" s="151">
        <f>'[1]TH Viec 06'!V46</f>
        <v>5415</v>
      </c>
      <c r="U51" s="165">
        <f>'[1]TH Viec 06'!W46</f>
        <v>0.7671922173767193</v>
      </c>
      <c r="V51" s="165">
        <f>'[1]TH Viec 06'!X46</f>
        <v>0.728494623655914</v>
      </c>
      <c r="Y51" s="157">
        <f t="shared" si="7"/>
        <v>12087</v>
      </c>
      <c r="Z51" s="157">
        <f t="shared" si="8"/>
        <v>8388</v>
      </c>
      <c r="AA51" s="157">
        <f t="shared" si="9"/>
        <v>6306</v>
      </c>
      <c r="AB51" s="163">
        <f t="shared" si="10"/>
        <v>0.6939687267311988</v>
      </c>
      <c r="AC51" s="163">
        <f t="shared" si="11"/>
        <v>0.751788268955651</v>
      </c>
    </row>
    <row r="52" spans="1:29" s="155" customFormat="1" ht="13.5" customHeight="1">
      <c r="A52" s="164">
        <v>35</v>
      </c>
      <c r="B52" s="149" t="str">
        <f>'[1]TH Viec 06'!B47</f>
        <v>Lai Châu</v>
      </c>
      <c r="C52" s="151">
        <f>'[1]TH Viec 06'!C47</f>
        <v>1375</v>
      </c>
      <c r="D52" s="151">
        <f>'[1]TH Viec 06'!D47</f>
        <v>215</v>
      </c>
      <c r="E52" s="151">
        <f>'[1]TH Viec 06'!E47</f>
        <v>1160</v>
      </c>
      <c r="F52" s="151">
        <f>'[1]TH Viec 06'!F47</f>
        <v>1228</v>
      </c>
      <c r="G52" s="151">
        <f>'[1]TH Viec 06'!G47</f>
        <v>1075</v>
      </c>
      <c r="H52" s="151">
        <f>'[1]TH Viec 06'!H47</f>
        <v>15</v>
      </c>
      <c r="I52" s="151">
        <f>'[1]TH Viec 06'!I47</f>
        <v>1038</v>
      </c>
      <c r="J52" s="151">
        <f>'[1]TH Viec 06'!J47</f>
        <v>7</v>
      </c>
      <c r="K52" s="151">
        <f>'[1]TH Viec 06'!K47</f>
        <v>10</v>
      </c>
      <c r="L52" s="151">
        <f>'[1]TH Viec 06'!L47</f>
        <v>5</v>
      </c>
      <c r="M52" s="151">
        <f>'[1]TH Viec 06'!M47</f>
        <v>153</v>
      </c>
      <c r="N52" s="151">
        <f>'[1]TH Viec 06'!P47</f>
        <v>152</v>
      </c>
      <c r="O52" s="151">
        <f>'[1]TH Viec 06'!Q47</f>
        <v>1</v>
      </c>
      <c r="P52" s="151">
        <f>'[1]TH Viec 06'!R47</f>
        <v>147</v>
      </c>
      <c r="Q52" s="151">
        <f>'[1]TH Viec 06'!S47</f>
        <v>145</v>
      </c>
      <c r="R52" s="151">
        <f>'[1]TH Viec 06'!T47</f>
        <v>0</v>
      </c>
      <c r="S52" s="151">
        <f>'[1]TH Viec 06'!U47</f>
        <v>2</v>
      </c>
      <c r="T52" s="151">
        <f>'[1]TH Viec 06'!V47</f>
        <v>300</v>
      </c>
      <c r="U52" s="165">
        <f>'[1]TH Viec 06'!W47</f>
        <v>0.8754071661237784</v>
      </c>
      <c r="V52" s="165">
        <f>'[1]TH Viec 06'!X47</f>
        <v>0.893090909090909</v>
      </c>
      <c r="Y52" s="157">
        <f t="shared" si="7"/>
        <v>1360</v>
      </c>
      <c r="Z52" s="157">
        <f t="shared" si="8"/>
        <v>1203</v>
      </c>
      <c r="AA52" s="157">
        <f t="shared" si="9"/>
        <v>1050</v>
      </c>
      <c r="AB52" s="163">
        <f t="shared" si="10"/>
        <v>0.8845588235294117</v>
      </c>
      <c r="AC52" s="163">
        <f t="shared" si="11"/>
        <v>0.8728179551122195</v>
      </c>
    </row>
    <row r="53" spans="1:29" s="155" customFormat="1" ht="13.5" customHeight="1">
      <c r="A53" s="166">
        <v>36</v>
      </c>
      <c r="B53" s="149" t="str">
        <f>'[1]TH Viec 06'!B48</f>
        <v>Lạng Sơn</v>
      </c>
      <c r="C53" s="151">
        <f>'[1]TH Viec 06'!C48</f>
        <v>4560</v>
      </c>
      <c r="D53" s="151">
        <f>'[1]TH Viec 06'!D48</f>
        <v>1254</v>
      </c>
      <c r="E53" s="151">
        <f>'[1]TH Viec 06'!E48</f>
        <v>3306</v>
      </c>
      <c r="F53" s="151">
        <f>'[1]TH Viec 06'!F48</f>
        <v>3701</v>
      </c>
      <c r="G53" s="151">
        <f>'[1]TH Viec 06'!G48</f>
        <v>3057</v>
      </c>
      <c r="H53" s="151">
        <f>'[1]TH Viec 06'!H48</f>
        <v>136</v>
      </c>
      <c r="I53" s="151">
        <f>'[1]TH Viec 06'!I48</f>
        <v>2768</v>
      </c>
      <c r="J53" s="151">
        <f>'[1]TH Viec 06'!J48</f>
        <v>39</v>
      </c>
      <c r="K53" s="151">
        <f>'[1]TH Viec 06'!K48</f>
        <v>83</v>
      </c>
      <c r="L53" s="151">
        <f>'[1]TH Viec 06'!L48</f>
        <v>31</v>
      </c>
      <c r="M53" s="151">
        <f>'[1]TH Viec 06'!M48</f>
        <v>644</v>
      </c>
      <c r="N53" s="151">
        <f>'[1]TH Viec 06'!P48</f>
        <v>584</v>
      </c>
      <c r="O53" s="151">
        <f>'[1]TH Viec 06'!Q48</f>
        <v>60</v>
      </c>
      <c r="P53" s="151">
        <f>'[1]TH Viec 06'!R48</f>
        <v>859</v>
      </c>
      <c r="Q53" s="151">
        <f>'[1]TH Viec 06'!S48</f>
        <v>856</v>
      </c>
      <c r="R53" s="151">
        <f>'[1]TH Viec 06'!T48</f>
        <v>2</v>
      </c>
      <c r="S53" s="151">
        <f>'[1]TH Viec 06'!U48</f>
        <v>1</v>
      </c>
      <c r="T53" s="151">
        <f>'[1]TH Viec 06'!V48</f>
        <v>1503</v>
      </c>
      <c r="U53" s="165">
        <f>'[1]TH Viec 06'!W48</f>
        <v>0.8259929748716563</v>
      </c>
      <c r="V53" s="165">
        <f>'[1]TH Viec 06'!X48</f>
        <v>0.8116228070175439</v>
      </c>
      <c r="Y53" s="157">
        <f t="shared" si="7"/>
        <v>4424</v>
      </c>
      <c r="Z53" s="157">
        <f t="shared" si="8"/>
        <v>3482</v>
      </c>
      <c r="AA53" s="157">
        <f t="shared" si="9"/>
        <v>2838</v>
      </c>
      <c r="AB53" s="163">
        <f t="shared" si="10"/>
        <v>0.7870705244122965</v>
      </c>
      <c r="AC53" s="163">
        <f t="shared" si="11"/>
        <v>0.8150488225157955</v>
      </c>
    </row>
    <row r="54" spans="1:29" s="155" customFormat="1" ht="13.5" customHeight="1">
      <c r="A54" s="164">
        <v>37</v>
      </c>
      <c r="B54" s="149" t="str">
        <f>'[1]TH Viec 06'!B49</f>
        <v>Lào Cai</v>
      </c>
      <c r="C54" s="151">
        <f>'[1]TH Viec 06'!C49</f>
        <v>4027</v>
      </c>
      <c r="D54" s="151">
        <f>'[1]TH Viec 06'!D49</f>
        <v>1291</v>
      </c>
      <c r="E54" s="151">
        <f>'[1]TH Viec 06'!E49</f>
        <v>2736</v>
      </c>
      <c r="F54" s="151">
        <f>'[1]TH Viec 06'!F49</f>
        <v>3052</v>
      </c>
      <c r="G54" s="151">
        <f>'[1]TH Viec 06'!G49</f>
        <v>2632</v>
      </c>
      <c r="H54" s="151">
        <f>'[1]TH Viec 06'!H49</f>
        <v>57</v>
      </c>
      <c r="I54" s="151">
        <f>'[1]TH Viec 06'!I49</f>
        <v>2488</v>
      </c>
      <c r="J54" s="151">
        <f>'[1]TH Viec 06'!J49</f>
        <v>25</v>
      </c>
      <c r="K54" s="151">
        <f>'[1]TH Viec 06'!K49</f>
        <v>22</v>
      </c>
      <c r="L54" s="151">
        <f>'[1]TH Viec 06'!L49</f>
        <v>40</v>
      </c>
      <c r="M54" s="151">
        <f>'[1]TH Viec 06'!M49</f>
        <v>420</v>
      </c>
      <c r="N54" s="151">
        <f>'[1]TH Viec 06'!P49</f>
        <v>420</v>
      </c>
      <c r="O54" s="151">
        <f>'[1]TH Viec 06'!Q49</f>
        <v>0</v>
      </c>
      <c r="P54" s="151">
        <f>'[1]TH Viec 06'!R49</f>
        <v>975</v>
      </c>
      <c r="Q54" s="151">
        <f>'[1]TH Viec 06'!S49</f>
        <v>971</v>
      </c>
      <c r="R54" s="151">
        <f>'[1]TH Viec 06'!T49</f>
        <v>0</v>
      </c>
      <c r="S54" s="151">
        <f>'[1]TH Viec 06'!U49</f>
        <v>4</v>
      </c>
      <c r="T54" s="151">
        <f>'[1]TH Viec 06'!V49</f>
        <v>1395</v>
      </c>
      <c r="U54" s="165">
        <f>'[1]TH Viec 06'!W49</f>
        <v>0.8623853211009175</v>
      </c>
      <c r="V54" s="165">
        <f>'[1]TH Viec 06'!X49</f>
        <v>0.7578842811025578</v>
      </c>
      <c r="Y54" s="157">
        <f t="shared" si="7"/>
        <v>3970</v>
      </c>
      <c r="Z54" s="157">
        <f t="shared" si="8"/>
        <v>2973</v>
      </c>
      <c r="AA54" s="157">
        <f t="shared" si="9"/>
        <v>2553</v>
      </c>
      <c r="AB54" s="163">
        <f t="shared" si="10"/>
        <v>0.7488664987405541</v>
      </c>
      <c r="AC54" s="163">
        <f t="shared" si="11"/>
        <v>0.858728557013118</v>
      </c>
    </row>
    <row r="55" spans="1:29" s="155" customFormat="1" ht="13.5" customHeight="1">
      <c r="A55" s="166">
        <v>38</v>
      </c>
      <c r="B55" s="149" t="str">
        <f>'[1]TH Viec 06'!B50</f>
        <v>Lâm Đồng</v>
      </c>
      <c r="C55" s="151">
        <f>'[1]TH Viec 06'!C50</f>
        <v>11828</v>
      </c>
      <c r="D55" s="151">
        <f>'[1]TH Viec 06'!D50</f>
        <v>4769</v>
      </c>
      <c r="E55" s="151">
        <f>'[1]TH Viec 06'!E50</f>
        <v>7059</v>
      </c>
      <c r="F55" s="151">
        <f>'[1]TH Viec 06'!F50</f>
        <v>8654</v>
      </c>
      <c r="G55" s="151">
        <f>'[1]TH Viec 06'!G50</f>
        <v>6147</v>
      </c>
      <c r="H55" s="151">
        <f>'[1]TH Viec 06'!H50</f>
        <v>143</v>
      </c>
      <c r="I55" s="151">
        <f>'[1]TH Viec 06'!I50</f>
        <v>5485</v>
      </c>
      <c r="J55" s="151">
        <f>'[1]TH Viec 06'!J50</f>
        <v>193</v>
      </c>
      <c r="K55" s="151">
        <f>'[1]TH Viec 06'!K50</f>
        <v>320</v>
      </c>
      <c r="L55" s="151">
        <f>'[1]TH Viec 06'!L50</f>
        <v>6</v>
      </c>
      <c r="M55" s="151">
        <f>'[1]TH Viec 06'!M50</f>
        <v>2507</v>
      </c>
      <c r="N55" s="151">
        <f>'[1]TH Viec 06'!P50</f>
        <v>2507</v>
      </c>
      <c r="O55" s="151">
        <f>'[1]TH Viec 06'!Q50</f>
        <v>0</v>
      </c>
      <c r="P55" s="151">
        <f>'[1]TH Viec 06'!R50</f>
        <v>3174</v>
      </c>
      <c r="Q55" s="151">
        <f>'[1]TH Viec 06'!S50</f>
        <v>1715</v>
      </c>
      <c r="R55" s="151">
        <f>'[1]TH Viec 06'!T50</f>
        <v>9</v>
      </c>
      <c r="S55" s="151">
        <f>'[1]TH Viec 06'!U50</f>
        <v>1450</v>
      </c>
      <c r="T55" s="151">
        <f>'[1]TH Viec 06'!V50</f>
        <v>5681</v>
      </c>
      <c r="U55" s="165">
        <f>'[1]TH Viec 06'!W50</f>
        <v>0.7103073723133811</v>
      </c>
      <c r="V55" s="165">
        <f>'[1]TH Viec 06'!X50</f>
        <v>0.7316537030774434</v>
      </c>
      <c r="Y55" s="157">
        <f t="shared" si="7"/>
        <v>11685</v>
      </c>
      <c r="Z55" s="157">
        <f t="shared" si="8"/>
        <v>8191</v>
      </c>
      <c r="AA55" s="157">
        <f t="shared" si="9"/>
        <v>5684</v>
      </c>
      <c r="AB55" s="163">
        <f t="shared" si="10"/>
        <v>0.7009841677364143</v>
      </c>
      <c r="AC55" s="163">
        <f t="shared" si="11"/>
        <v>0.6939323647906238</v>
      </c>
    </row>
    <row r="56" spans="1:29" s="155" customFormat="1" ht="13.5" customHeight="1">
      <c r="A56" s="164">
        <v>39</v>
      </c>
      <c r="B56" s="149" t="str">
        <f>'[1]TH Viec 06'!B51</f>
        <v>Long An</v>
      </c>
      <c r="C56" s="151">
        <f>'[1]TH Viec 06'!C51</f>
        <v>26602</v>
      </c>
      <c r="D56" s="151">
        <f>'[1]TH Viec 06'!D51</f>
        <v>11963</v>
      </c>
      <c r="E56" s="151">
        <f>'[1]TH Viec 06'!E51</f>
        <v>14639</v>
      </c>
      <c r="F56" s="151">
        <f>'[1]TH Viec 06'!F51</f>
        <v>17064</v>
      </c>
      <c r="G56" s="151">
        <f>'[1]TH Viec 06'!G51</f>
        <v>12010</v>
      </c>
      <c r="H56" s="151">
        <f>'[1]TH Viec 06'!H51</f>
        <v>310</v>
      </c>
      <c r="I56" s="151">
        <f>'[1]TH Viec 06'!I51</f>
        <v>10700</v>
      </c>
      <c r="J56" s="151">
        <f>'[1]TH Viec 06'!J51</f>
        <v>224</v>
      </c>
      <c r="K56" s="151">
        <f>'[1]TH Viec 06'!K51</f>
        <v>689</v>
      </c>
      <c r="L56" s="151">
        <f>'[1]TH Viec 06'!L51</f>
        <v>87</v>
      </c>
      <c r="M56" s="151">
        <f>'[1]TH Viec 06'!M51</f>
        <v>5054</v>
      </c>
      <c r="N56" s="151">
        <f>'[1]TH Viec 06'!P51</f>
        <v>4415</v>
      </c>
      <c r="O56" s="151">
        <f>'[1]TH Viec 06'!Q51</f>
        <v>639</v>
      </c>
      <c r="P56" s="151">
        <f>'[1]TH Viec 06'!R51</f>
        <v>9538</v>
      </c>
      <c r="Q56" s="151">
        <f>'[1]TH Viec 06'!S51</f>
        <v>2732</v>
      </c>
      <c r="R56" s="151">
        <f>'[1]TH Viec 06'!T51</f>
        <v>19</v>
      </c>
      <c r="S56" s="151">
        <f>'[1]TH Viec 06'!U51</f>
        <v>6787</v>
      </c>
      <c r="T56" s="151">
        <f>'[1]TH Viec 06'!V51</f>
        <v>14592</v>
      </c>
      <c r="U56" s="165">
        <f>'[1]TH Viec 06'!W51</f>
        <v>0.7038209095171121</v>
      </c>
      <c r="V56" s="165">
        <f>'[1]TH Viec 06'!X51</f>
        <v>0.6414555296594241</v>
      </c>
      <c r="Y56" s="157">
        <f t="shared" si="7"/>
        <v>26292</v>
      </c>
      <c r="Z56" s="157">
        <f t="shared" si="8"/>
        <v>16065</v>
      </c>
      <c r="AA56" s="157">
        <f t="shared" si="9"/>
        <v>11011</v>
      </c>
      <c r="AB56" s="163">
        <f t="shared" si="10"/>
        <v>0.6110223642172524</v>
      </c>
      <c r="AC56" s="163">
        <f t="shared" si="11"/>
        <v>0.6854030501089324</v>
      </c>
    </row>
    <row r="57" spans="1:29" s="155" customFormat="1" ht="13.5" customHeight="1">
      <c r="A57" s="166">
        <v>40</v>
      </c>
      <c r="B57" s="149" t="str">
        <f>'[1]TH Viec 06'!B52</f>
        <v>Nam Định</v>
      </c>
      <c r="C57" s="151">
        <f>'[1]TH Viec 06'!C52</f>
        <v>5477</v>
      </c>
      <c r="D57" s="151">
        <f>'[1]TH Viec 06'!D52</f>
        <v>2021</v>
      </c>
      <c r="E57" s="151">
        <f>'[1]TH Viec 06'!E52</f>
        <v>3456</v>
      </c>
      <c r="F57" s="151">
        <f>'[1]TH Viec 06'!F52</f>
        <v>3848</v>
      </c>
      <c r="G57" s="151">
        <f>'[1]TH Viec 06'!G52</f>
        <v>3224</v>
      </c>
      <c r="H57" s="151">
        <f>'[1]TH Viec 06'!H52</f>
        <v>167</v>
      </c>
      <c r="I57" s="151">
        <f>'[1]TH Viec 06'!I52</f>
        <v>2901</v>
      </c>
      <c r="J57" s="151">
        <f>'[1]TH Viec 06'!J52</f>
        <v>45</v>
      </c>
      <c r="K57" s="151">
        <f>'[1]TH Viec 06'!K52</f>
        <v>46</v>
      </c>
      <c r="L57" s="151">
        <f>'[1]TH Viec 06'!L52</f>
        <v>65</v>
      </c>
      <c r="M57" s="151">
        <f>'[1]TH Viec 06'!M52</f>
        <v>624</v>
      </c>
      <c r="N57" s="151">
        <f>'[1]TH Viec 06'!P52</f>
        <v>416</v>
      </c>
      <c r="O57" s="151">
        <f>'[1]TH Viec 06'!Q52</f>
        <v>208</v>
      </c>
      <c r="P57" s="151">
        <f>'[1]TH Viec 06'!R52</f>
        <v>1629</v>
      </c>
      <c r="Q57" s="151">
        <f>'[1]TH Viec 06'!S52</f>
        <v>1516</v>
      </c>
      <c r="R57" s="151">
        <f>'[1]TH Viec 06'!T52</f>
        <v>5</v>
      </c>
      <c r="S57" s="151">
        <f>'[1]TH Viec 06'!U52</f>
        <v>108</v>
      </c>
      <c r="T57" s="151">
        <f>'[1]TH Viec 06'!V52</f>
        <v>2253</v>
      </c>
      <c r="U57" s="165">
        <f>'[1]TH Viec 06'!W52</f>
        <v>0.8378378378378378</v>
      </c>
      <c r="V57" s="165">
        <f>'[1]TH Viec 06'!X52</f>
        <v>0.7025744020449151</v>
      </c>
      <c r="Y57" s="157">
        <f t="shared" si="7"/>
        <v>5310</v>
      </c>
      <c r="Z57" s="157">
        <f t="shared" si="8"/>
        <v>3635</v>
      </c>
      <c r="AA57" s="157">
        <f t="shared" si="9"/>
        <v>3011</v>
      </c>
      <c r="AB57" s="163">
        <f t="shared" si="10"/>
        <v>0.684557438794727</v>
      </c>
      <c r="AC57" s="163">
        <f t="shared" si="11"/>
        <v>0.8283356258596973</v>
      </c>
    </row>
    <row r="58" spans="1:29" s="155" customFormat="1" ht="13.5" customHeight="1">
      <c r="A58" s="164">
        <v>41</v>
      </c>
      <c r="B58" s="149" t="str">
        <f>'[1]TH Viec 06'!B53</f>
        <v>Ninh Bình</v>
      </c>
      <c r="C58" s="151">
        <f>'[1]TH Viec 06'!C53</f>
        <v>4994</v>
      </c>
      <c r="D58" s="151">
        <f>'[1]TH Viec 06'!D53</f>
        <v>1976</v>
      </c>
      <c r="E58" s="151">
        <f>'[1]TH Viec 06'!E53</f>
        <v>3018</v>
      </c>
      <c r="F58" s="151">
        <f>'[1]TH Viec 06'!F53</f>
        <v>3628</v>
      </c>
      <c r="G58" s="151">
        <f>'[1]TH Viec 06'!G53</f>
        <v>2608</v>
      </c>
      <c r="H58" s="151">
        <f>'[1]TH Viec 06'!H53</f>
        <v>127</v>
      </c>
      <c r="I58" s="151">
        <f>'[1]TH Viec 06'!I53</f>
        <v>2392</v>
      </c>
      <c r="J58" s="151">
        <f>'[1]TH Viec 06'!J53</f>
        <v>53</v>
      </c>
      <c r="K58" s="151">
        <f>'[1]TH Viec 06'!K53</f>
        <v>19</v>
      </c>
      <c r="L58" s="151">
        <f>'[1]TH Viec 06'!L53</f>
        <v>17</v>
      </c>
      <c r="M58" s="151">
        <f>'[1]TH Viec 06'!M53</f>
        <v>1020</v>
      </c>
      <c r="N58" s="151">
        <f>'[1]TH Viec 06'!P53</f>
        <v>1011</v>
      </c>
      <c r="O58" s="151">
        <f>'[1]TH Viec 06'!Q53</f>
        <v>9</v>
      </c>
      <c r="P58" s="151">
        <f>'[1]TH Viec 06'!R53</f>
        <v>1366</v>
      </c>
      <c r="Q58" s="151">
        <f>'[1]TH Viec 06'!S53</f>
        <v>470</v>
      </c>
      <c r="R58" s="151">
        <f>'[1]TH Viec 06'!T53</f>
        <v>0</v>
      </c>
      <c r="S58" s="151">
        <f>'[1]TH Viec 06'!U53</f>
        <v>896</v>
      </c>
      <c r="T58" s="151">
        <f>'[1]TH Viec 06'!V53</f>
        <v>2386</v>
      </c>
      <c r="U58" s="165">
        <f>'[1]TH Viec 06'!W53</f>
        <v>0.7188533627342889</v>
      </c>
      <c r="V58" s="165">
        <f>'[1]TH Viec 06'!X53</f>
        <v>0.7264717661193432</v>
      </c>
      <c r="Y58" s="157">
        <f t="shared" si="7"/>
        <v>4867</v>
      </c>
      <c r="Z58" s="157">
        <f t="shared" si="8"/>
        <v>3482</v>
      </c>
      <c r="AA58" s="157">
        <f t="shared" si="9"/>
        <v>2462</v>
      </c>
      <c r="AB58" s="163">
        <f t="shared" si="10"/>
        <v>0.7154304499691801</v>
      </c>
      <c r="AC58" s="163">
        <f t="shared" si="11"/>
        <v>0.7070649052268811</v>
      </c>
    </row>
    <row r="59" spans="1:29" s="155" customFormat="1" ht="13.5" customHeight="1">
      <c r="A59" s="166">
        <v>42</v>
      </c>
      <c r="B59" s="149" t="str">
        <f>'[1]TH Viec 06'!B54</f>
        <v>Ninh Thuận</v>
      </c>
      <c r="C59" s="151">
        <f>'[1]TH Viec 06'!C54</f>
        <v>4040</v>
      </c>
      <c r="D59" s="151">
        <f>'[1]TH Viec 06'!D54</f>
        <v>1177</v>
      </c>
      <c r="E59" s="151">
        <f>'[1]TH Viec 06'!E54</f>
        <v>2863</v>
      </c>
      <c r="F59" s="151">
        <f>'[1]TH Viec 06'!F54</f>
        <v>3464</v>
      </c>
      <c r="G59" s="151">
        <f>'[1]TH Viec 06'!G54</f>
        <v>2488</v>
      </c>
      <c r="H59" s="151">
        <f>'[1]TH Viec 06'!H54</f>
        <v>74</v>
      </c>
      <c r="I59" s="151">
        <f>'[1]TH Viec 06'!I54</f>
        <v>2300</v>
      </c>
      <c r="J59" s="151">
        <f>'[1]TH Viec 06'!J54</f>
        <v>37</v>
      </c>
      <c r="K59" s="151">
        <f>'[1]TH Viec 06'!K54</f>
        <v>74</v>
      </c>
      <c r="L59" s="151">
        <f>'[1]TH Viec 06'!L54</f>
        <v>3</v>
      </c>
      <c r="M59" s="151">
        <f>'[1]TH Viec 06'!M54</f>
        <v>976</v>
      </c>
      <c r="N59" s="151">
        <f>'[1]TH Viec 06'!P54</f>
        <v>739</v>
      </c>
      <c r="O59" s="151">
        <f>'[1]TH Viec 06'!Q54</f>
        <v>237</v>
      </c>
      <c r="P59" s="151">
        <f>'[1]TH Viec 06'!R54</f>
        <v>576</v>
      </c>
      <c r="Q59" s="151">
        <f>'[1]TH Viec 06'!S54</f>
        <v>557</v>
      </c>
      <c r="R59" s="151">
        <f>'[1]TH Viec 06'!T54</f>
        <v>1</v>
      </c>
      <c r="S59" s="151">
        <f>'[1]TH Viec 06'!U54</f>
        <v>18</v>
      </c>
      <c r="T59" s="151">
        <f>'[1]TH Viec 06'!V54</f>
        <v>1552</v>
      </c>
      <c r="U59" s="165">
        <f>'[1]TH Viec 06'!W54</f>
        <v>0.7182448036951501</v>
      </c>
      <c r="V59" s="165">
        <f>'[1]TH Viec 06'!X54</f>
        <v>0.8574257425742574</v>
      </c>
      <c r="Y59" s="157">
        <f t="shared" si="7"/>
        <v>3966</v>
      </c>
      <c r="Z59" s="157">
        <f t="shared" si="8"/>
        <v>3316</v>
      </c>
      <c r="AA59" s="157">
        <f t="shared" si="9"/>
        <v>2340</v>
      </c>
      <c r="AB59" s="163">
        <f t="shared" si="10"/>
        <v>0.8361069087241553</v>
      </c>
      <c r="AC59" s="163">
        <f t="shared" si="11"/>
        <v>0.7056694813027744</v>
      </c>
    </row>
    <row r="60" spans="1:29" s="155" customFormat="1" ht="13.5" customHeight="1">
      <c r="A60" s="164">
        <v>43</v>
      </c>
      <c r="B60" s="149" t="str">
        <f>'[1]TH Viec 06'!B55</f>
        <v>Nghệ An</v>
      </c>
      <c r="C60" s="151">
        <f>'[1]TH Viec 06'!C55</f>
        <v>12981</v>
      </c>
      <c r="D60" s="151">
        <f>'[1]TH Viec 06'!D55</f>
        <v>3204</v>
      </c>
      <c r="E60" s="151">
        <f>'[1]TH Viec 06'!E55</f>
        <v>9777</v>
      </c>
      <c r="F60" s="151">
        <f>'[1]TH Viec 06'!F55</f>
        <v>10551</v>
      </c>
      <c r="G60" s="151">
        <f>'[1]TH Viec 06'!G55</f>
        <v>8376</v>
      </c>
      <c r="H60" s="151">
        <f>'[1]TH Viec 06'!H55</f>
        <v>132</v>
      </c>
      <c r="I60" s="151">
        <f>'[1]TH Viec 06'!I55</f>
        <v>7890</v>
      </c>
      <c r="J60" s="151">
        <f>'[1]TH Viec 06'!J55</f>
        <v>78</v>
      </c>
      <c r="K60" s="151">
        <f>'[1]TH Viec 06'!K55</f>
        <v>178</v>
      </c>
      <c r="L60" s="151">
        <f>'[1]TH Viec 06'!L55</f>
        <v>98</v>
      </c>
      <c r="M60" s="151">
        <f>'[1]TH Viec 06'!M55</f>
        <v>2175</v>
      </c>
      <c r="N60" s="151">
        <f>'[1]TH Viec 06'!P55</f>
        <v>1574</v>
      </c>
      <c r="O60" s="151">
        <f>'[1]TH Viec 06'!Q55</f>
        <v>601</v>
      </c>
      <c r="P60" s="151">
        <f>'[1]TH Viec 06'!R55</f>
        <v>2430</v>
      </c>
      <c r="Q60" s="151">
        <f>'[1]TH Viec 06'!S55</f>
        <v>2229</v>
      </c>
      <c r="R60" s="151">
        <f>'[1]TH Viec 06'!T55</f>
        <v>6</v>
      </c>
      <c r="S60" s="151">
        <f>'[1]TH Viec 06'!U55</f>
        <v>195</v>
      </c>
      <c r="T60" s="151">
        <f>'[1]TH Viec 06'!V55</f>
        <v>4605</v>
      </c>
      <c r="U60" s="165">
        <f>'[1]TH Viec 06'!W55</f>
        <v>0.7938584020471993</v>
      </c>
      <c r="V60" s="165">
        <f>'[1]TH Viec 06'!X55</f>
        <v>0.8128033279408367</v>
      </c>
      <c r="Y60" s="157">
        <f t="shared" si="7"/>
        <v>12849</v>
      </c>
      <c r="Z60" s="157">
        <f t="shared" si="8"/>
        <v>10241</v>
      </c>
      <c r="AA60" s="157">
        <f t="shared" si="9"/>
        <v>8066</v>
      </c>
      <c r="AB60" s="163">
        <f t="shared" si="10"/>
        <v>0.7970270059926843</v>
      </c>
      <c r="AC60" s="163">
        <f t="shared" si="11"/>
        <v>0.787618396640953</v>
      </c>
    </row>
    <row r="61" spans="1:29" s="155" customFormat="1" ht="13.5" customHeight="1">
      <c r="A61" s="166">
        <v>44</v>
      </c>
      <c r="B61" s="149" t="str">
        <f>'[1]TH Viec 06'!B56</f>
        <v>Phú Thọ</v>
      </c>
      <c r="C61" s="151">
        <f>'[1]TH Viec 06'!C56</f>
        <v>9366</v>
      </c>
      <c r="D61" s="151">
        <f>'[1]TH Viec 06'!D56</f>
        <v>2919</v>
      </c>
      <c r="E61" s="151">
        <f>'[1]TH Viec 06'!E56</f>
        <v>6447</v>
      </c>
      <c r="F61" s="151">
        <f>'[1]TH Viec 06'!F56</f>
        <v>7746</v>
      </c>
      <c r="G61" s="151">
        <f>'[1]TH Viec 06'!G56</f>
        <v>6059</v>
      </c>
      <c r="H61" s="151">
        <f>'[1]TH Viec 06'!H56</f>
        <v>266</v>
      </c>
      <c r="I61" s="151">
        <f>'[1]TH Viec 06'!I56</f>
        <v>5519</v>
      </c>
      <c r="J61" s="151">
        <f>'[1]TH Viec 06'!J56</f>
        <v>123</v>
      </c>
      <c r="K61" s="151">
        <f>'[1]TH Viec 06'!K56</f>
        <v>124</v>
      </c>
      <c r="L61" s="151">
        <f>'[1]TH Viec 06'!L56</f>
        <v>27</v>
      </c>
      <c r="M61" s="151">
        <f>'[1]TH Viec 06'!M56</f>
        <v>1687</v>
      </c>
      <c r="N61" s="151">
        <f>'[1]TH Viec 06'!P56</f>
        <v>1477</v>
      </c>
      <c r="O61" s="151">
        <f>'[1]TH Viec 06'!Q56</f>
        <v>210</v>
      </c>
      <c r="P61" s="151">
        <f>'[1]TH Viec 06'!R56</f>
        <v>1620</v>
      </c>
      <c r="Q61" s="151">
        <f>'[1]TH Viec 06'!S56</f>
        <v>1228</v>
      </c>
      <c r="R61" s="151">
        <f>'[1]TH Viec 06'!T56</f>
        <v>2</v>
      </c>
      <c r="S61" s="151">
        <f>'[1]TH Viec 06'!U56</f>
        <v>390</v>
      </c>
      <c r="T61" s="151">
        <f>'[1]TH Viec 06'!V56</f>
        <v>3307</v>
      </c>
      <c r="U61" s="165">
        <f>'[1]TH Viec 06'!W56</f>
        <v>0.7822101729925123</v>
      </c>
      <c r="V61" s="165">
        <f>'[1]TH Viec 06'!X56</f>
        <v>0.8270339525944908</v>
      </c>
      <c r="Y61" s="157">
        <f t="shared" si="7"/>
        <v>9100</v>
      </c>
      <c r="Z61" s="157">
        <f t="shared" si="8"/>
        <v>7356</v>
      </c>
      <c r="AA61" s="157">
        <f t="shared" si="9"/>
        <v>5669</v>
      </c>
      <c r="AB61" s="163">
        <f t="shared" si="10"/>
        <v>0.8083516483516483</v>
      </c>
      <c r="AC61" s="163">
        <f t="shared" si="11"/>
        <v>0.7706634040239261</v>
      </c>
    </row>
    <row r="62" spans="1:29" s="155" customFormat="1" ht="13.5" customHeight="1">
      <c r="A62" s="164">
        <v>45</v>
      </c>
      <c r="B62" s="149" t="str">
        <f>'[1]TH Viec 06'!B57</f>
        <v>Phú Yên</v>
      </c>
      <c r="C62" s="151">
        <f>'[1]TH Viec 06'!C57</f>
        <v>6818</v>
      </c>
      <c r="D62" s="151">
        <f>'[1]TH Viec 06'!D57</f>
        <v>2200</v>
      </c>
      <c r="E62" s="151">
        <f>'[1]TH Viec 06'!E57</f>
        <v>4618</v>
      </c>
      <c r="F62" s="151">
        <f>'[1]TH Viec 06'!F57</f>
        <v>5524</v>
      </c>
      <c r="G62" s="151">
        <f>'[1]TH Viec 06'!G57</f>
        <v>3868</v>
      </c>
      <c r="H62" s="151">
        <f>'[1]TH Viec 06'!H57</f>
        <v>138</v>
      </c>
      <c r="I62" s="151">
        <f>'[1]TH Viec 06'!I57</f>
        <v>3402</v>
      </c>
      <c r="J62" s="151">
        <f>'[1]TH Viec 06'!J57</f>
        <v>95</v>
      </c>
      <c r="K62" s="151">
        <f>'[1]TH Viec 06'!K57</f>
        <v>217</v>
      </c>
      <c r="L62" s="151">
        <f>'[1]TH Viec 06'!L57</f>
        <v>16</v>
      </c>
      <c r="M62" s="151">
        <f>'[1]TH Viec 06'!M57</f>
        <v>1656</v>
      </c>
      <c r="N62" s="151">
        <f>'[1]TH Viec 06'!P57</f>
        <v>1656</v>
      </c>
      <c r="O62" s="151">
        <f>'[1]TH Viec 06'!Q57</f>
        <v>0</v>
      </c>
      <c r="P62" s="151">
        <f>'[1]TH Viec 06'!R57</f>
        <v>1294</v>
      </c>
      <c r="Q62" s="151">
        <f>'[1]TH Viec 06'!S57</f>
        <v>1261</v>
      </c>
      <c r="R62" s="151">
        <f>'[1]TH Viec 06'!T57</f>
        <v>6</v>
      </c>
      <c r="S62" s="151">
        <f>'[1]TH Viec 06'!U57</f>
        <v>27</v>
      </c>
      <c r="T62" s="151">
        <f>'[1]TH Viec 06'!V57</f>
        <v>2950</v>
      </c>
      <c r="U62" s="165">
        <f>'[1]TH Viec 06'!W57</f>
        <v>0.7002172338884866</v>
      </c>
      <c r="V62" s="165">
        <f>'[1]TH Viec 06'!X57</f>
        <v>0.8102082722205926</v>
      </c>
      <c r="Y62" s="157">
        <f t="shared" si="7"/>
        <v>6680</v>
      </c>
      <c r="Z62" s="157">
        <f t="shared" si="8"/>
        <v>5169</v>
      </c>
      <c r="AA62" s="157">
        <f t="shared" si="9"/>
        <v>3513</v>
      </c>
      <c r="AB62" s="163">
        <f t="shared" si="10"/>
        <v>0.7738023952095808</v>
      </c>
      <c r="AC62" s="163">
        <f t="shared" si="11"/>
        <v>0.6796285548461984</v>
      </c>
    </row>
    <row r="63" spans="1:29" s="155" customFormat="1" ht="13.5" customHeight="1">
      <c r="A63" s="166">
        <v>46</v>
      </c>
      <c r="B63" s="149" t="str">
        <f>'[1]TH Viec 06'!B58</f>
        <v>Quảng Bình</v>
      </c>
      <c r="C63" s="151">
        <f>'[1]TH Viec 06'!C58</f>
        <v>2935</v>
      </c>
      <c r="D63" s="151">
        <f>'[1]TH Viec 06'!D58</f>
        <v>698</v>
      </c>
      <c r="E63" s="151">
        <f>'[1]TH Viec 06'!E58</f>
        <v>2237</v>
      </c>
      <c r="F63" s="151">
        <f>'[1]TH Viec 06'!F58</f>
        <v>2514</v>
      </c>
      <c r="G63" s="151">
        <f>'[1]TH Viec 06'!G58</f>
        <v>2082</v>
      </c>
      <c r="H63" s="151">
        <f>'[1]TH Viec 06'!H58</f>
        <v>59</v>
      </c>
      <c r="I63" s="151">
        <f>'[1]TH Viec 06'!I58</f>
        <v>1936</v>
      </c>
      <c r="J63" s="151">
        <f>'[1]TH Viec 06'!J58</f>
        <v>36</v>
      </c>
      <c r="K63" s="151">
        <f>'[1]TH Viec 06'!K58</f>
        <v>40</v>
      </c>
      <c r="L63" s="151">
        <f>'[1]TH Viec 06'!L58</f>
        <v>11</v>
      </c>
      <c r="M63" s="151">
        <f>'[1]TH Viec 06'!M58</f>
        <v>432</v>
      </c>
      <c r="N63" s="151">
        <f>'[1]TH Viec 06'!P58</f>
        <v>426</v>
      </c>
      <c r="O63" s="151">
        <f>'[1]TH Viec 06'!Q58</f>
        <v>6</v>
      </c>
      <c r="P63" s="151">
        <f>'[1]TH Viec 06'!R58</f>
        <v>421</v>
      </c>
      <c r="Q63" s="151">
        <f>'[1]TH Viec 06'!S58</f>
        <v>366</v>
      </c>
      <c r="R63" s="151">
        <f>'[1]TH Viec 06'!T58</f>
        <v>0</v>
      </c>
      <c r="S63" s="151">
        <f>'[1]TH Viec 06'!U58</f>
        <v>55</v>
      </c>
      <c r="T63" s="151">
        <f>'[1]TH Viec 06'!V58</f>
        <v>853</v>
      </c>
      <c r="U63" s="165">
        <f>'[1]TH Viec 06'!W58</f>
        <v>0.8281622911694511</v>
      </c>
      <c r="V63" s="165">
        <f>'[1]TH Viec 06'!X58</f>
        <v>0.8565587734241908</v>
      </c>
      <c r="Y63" s="157">
        <f t="shared" si="7"/>
        <v>2876</v>
      </c>
      <c r="Z63" s="157">
        <f t="shared" si="8"/>
        <v>2415</v>
      </c>
      <c r="AA63" s="157">
        <f t="shared" si="9"/>
        <v>1983</v>
      </c>
      <c r="AB63" s="163">
        <f t="shared" si="10"/>
        <v>0.8397079276773296</v>
      </c>
      <c r="AC63" s="163">
        <f t="shared" si="11"/>
        <v>0.8211180124223603</v>
      </c>
    </row>
    <row r="64" spans="1:29" s="155" customFormat="1" ht="13.5" customHeight="1">
      <c r="A64" s="164">
        <v>47</v>
      </c>
      <c r="B64" s="149" t="str">
        <f>'[1]TH Viec 06'!B59</f>
        <v>Quảng Nam</v>
      </c>
      <c r="C64" s="151">
        <f>'[1]TH Viec 06'!C59</f>
        <v>8066</v>
      </c>
      <c r="D64" s="151">
        <f>'[1]TH Viec 06'!D59</f>
        <v>1784</v>
      </c>
      <c r="E64" s="151">
        <f>'[1]TH Viec 06'!E59</f>
        <v>6282</v>
      </c>
      <c r="F64" s="151">
        <f>'[1]TH Viec 06'!F59</f>
        <v>7164</v>
      </c>
      <c r="G64" s="151">
        <f>'[1]TH Viec 06'!G59</f>
        <v>5580</v>
      </c>
      <c r="H64" s="151">
        <f>'[1]TH Viec 06'!H59</f>
        <v>156</v>
      </c>
      <c r="I64" s="151">
        <f>'[1]TH Viec 06'!I59</f>
        <v>5272</v>
      </c>
      <c r="J64" s="151">
        <f>'[1]TH Viec 06'!J59</f>
        <v>28</v>
      </c>
      <c r="K64" s="151">
        <f>'[1]TH Viec 06'!K59</f>
        <v>102</v>
      </c>
      <c r="L64" s="151">
        <f>'[1]TH Viec 06'!L59</f>
        <v>22</v>
      </c>
      <c r="M64" s="151">
        <f>'[1]TH Viec 06'!M59</f>
        <v>1584</v>
      </c>
      <c r="N64" s="151">
        <f>'[1]TH Viec 06'!P59</f>
        <v>1463</v>
      </c>
      <c r="O64" s="151">
        <f>'[1]TH Viec 06'!Q59</f>
        <v>121</v>
      </c>
      <c r="P64" s="151">
        <f>'[1]TH Viec 06'!R59</f>
        <v>902</v>
      </c>
      <c r="Q64" s="151">
        <f>'[1]TH Viec 06'!S59</f>
        <v>776</v>
      </c>
      <c r="R64" s="151">
        <f>'[1]TH Viec 06'!T59</f>
        <v>10</v>
      </c>
      <c r="S64" s="151">
        <f>'[1]TH Viec 06'!U59</f>
        <v>116</v>
      </c>
      <c r="T64" s="151">
        <f>'[1]TH Viec 06'!V59</f>
        <v>2486</v>
      </c>
      <c r="U64" s="165">
        <f>'[1]TH Viec 06'!W59</f>
        <v>0.7788944723618091</v>
      </c>
      <c r="V64" s="165">
        <f>'[1]TH Viec 06'!X59</f>
        <v>0.8881725762459708</v>
      </c>
      <c r="Y64" s="157">
        <f t="shared" si="7"/>
        <v>7910</v>
      </c>
      <c r="Z64" s="157">
        <f t="shared" si="8"/>
        <v>6906</v>
      </c>
      <c r="AA64" s="157">
        <f t="shared" si="9"/>
        <v>5322</v>
      </c>
      <c r="AB64" s="163">
        <f t="shared" si="10"/>
        <v>0.8730720606826802</v>
      </c>
      <c r="AC64" s="163">
        <f t="shared" si="11"/>
        <v>0.7706342311033884</v>
      </c>
    </row>
    <row r="65" spans="1:29" s="155" customFormat="1" ht="13.5" customHeight="1">
      <c r="A65" s="166">
        <v>48</v>
      </c>
      <c r="B65" s="149" t="str">
        <f>'[1]TH Viec 06'!B60</f>
        <v>Quảng Ninh</v>
      </c>
      <c r="C65" s="151">
        <f>'[1]TH Viec 06'!C60</f>
        <v>8159</v>
      </c>
      <c r="D65" s="151">
        <f>'[1]TH Viec 06'!D60</f>
        <v>2861</v>
      </c>
      <c r="E65" s="151">
        <f>'[1]TH Viec 06'!E60</f>
        <v>5298</v>
      </c>
      <c r="F65" s="151">
        <f>'[1]TH Viec 06'!F60</f>
        <v>6641</v>
      </c>
      <c r="G65" s="151">
        <f>'[1]TH Viec 06'!G60</f>
        <v>4799</v>
      </c>
      <c r="H65" s="151">
        <f>'[1]TH Viec 06'!H60</f>
        <v>155</v>
      </c>
      <c r="I65" s="151">
        <f>'[1]TH Viec 06'!I60</f>
        <v>4345</v>
      </c>
      <c r="J65" s="151">
        <f>'[1]TH Viec 06'!J60</f>
        <v>97</v>
      </c>
      <c r="K65" s="151">
        <f>'[1]TH Viec 06'!K60</f>
        <v>145</v>
      </c>
      <c r="L65" s="151">
        <f>'[1]TH Viec 06'!L60</f>
        <v>57</v>
      </c>
      <c r="M65" s="151">
        <f>'[1]TH Viec 06'!M60</f>
        <v>1842</v>
      </c>
      <c r="N65" s="151">
        <f>'[1]TH Viec 06'!P60</f>
        <v>1730</v>
      </c>
      <c r="O65" s="151">
        <f>'[1]TH Viec 06'!Q60</f>
        <v>112</v>
      </c>
      <c r="P65" s="151">
        <f>'[1]TH Viec 06'!R60</f>
        <v>1518</v>
      </c>
      <c r="Q65" s="151">
        <f>'[1]TH Viec 06'!S60</f>
        <v>1339</v>
      </c>
      <c r="R65" s="151">
        <f>'[1]TH Viec 06'!T60</f>
        <v>12</v>
      </c>
      <c r="S65" s="151">
        <f>'[1]TH Viec 06'!U60</f>
        <v>167</v>
      </c>
      <c r="T65" s="151">
        <f>'[1]TH Viec 06'!V60</f>
        <v>3360</v>
      </c>
      <c r="U65" s="165">
        <f>'[1]TH Viec 06'!W60</f>
        <v>0.722632133714802</v>
      </c>
      <c r="V65" s="165">
        <f>'[1]TH Viec 06'!X60</f>
        <v>0.8139477877190833</v>
      </c>
      <c r="Y65" s="157">
        <f t="shared" si="7"/>
        <v>8004</v>
      </c>
      <c r="Z65" s="157">
        <f t="shared" si="8"/>
        <v>6341</v>
      </c>
      <c r="AA65" s="157">
        <f t="shared" si="9"/>
        <v>4499</v>
      </c>
      <c r="AB65" s="163">
        <f t="shared" si="10"/>
        <v>0.7922288855572214</v>
      </c>
      <c r="AC65" s="163">
        <f t="shared" si="11"/>
        <v>0.7095095410818483</v>
      </c>
    </row>
    <row r="66" spans="1:29" s="155" customFormat="1" ht="13.5" customHeight="1">
      <c r="A66" s="164">
        <v>49</v>
      </c>
      <c r="B66" s="149" t="str">
        <f>'[1]TH Viec 06'!B61</f>
        <v>Quảng Ngãi</v>
      </c>
      <c r="C66" s="151">
        <f>'[1]TH Viec 06'!C61</f>
        <v>6062</v>
      </c>
      <c r="D66" s="151">
        <f>'[1]TH Viec 06'!D61</f>
        <v>2380</v>
      </c>
      <c r="E66" s="151">
        <f>'[1]TH Viec 06'!E61</f>
        <v>3682</v>
      </c>
      <c r="F66" s="151">
        <f>'[1]TH Viec 06'!F61</f>
        <v>5398</v>
      </c>
      <c r="G66" s="151">
        <f>'[1]TH Viec 06'!G61</f>
        <v>3329</v>
      </c>
      <c r="H66" s="151">
        <f>'[1]TH Viec 06'!H61</f>
        <v>95</v>
      </c>
      <c r="I66" s="151">
        <f>'[1]TH Viec 06'!I61</f>
        <v>3079</v>
      </c>
      <c r="J66" s="151">
        <f>'[1]TH Viec 06'!J61</f>
        <v>28</v>
      </c>
      <c r="K66" s="151">
        <f>'[1]TH Viec 06'!K61</f>
        <v>127</v>
      </c>
      <c r="L66" s="151">
        <f>'[1]TH Viec 06'!L61</f>
        <v>0</v>
      </c>
      <c r="M66" s="151">
        <f>'[1]TH Viec 06'!M61</f>
        <v>2069</v>
      </c>
      <c r="N66" s="151">
        <f>'[1]TH Viec 06'!P61</f>
        <v>1966</v>
      </c>
      <c r="O66" s="151">
        <f>'[1]TH Viec 06'!Q61</f>
        <v>103</v>
      </c>
      <c r="P66" s="151">
        <f>'[1]TH Viec 06'!R61</f>
        <v>664</v>
      </c>
      <c r="Q66" s="151">
        <f>'[1]TH Viec 06'!S61</f>
        <v>619</v>
      </c>
      <c r="R66" s="151">
        <f>'[1]TH Viec 06'!T61</f>
        <v>6</v>
      </c>
      <c r="S66" s="151">
        <f>'[1]TH Viec 06'!U61</f>
        <v>39</v>
      </c>
      <c r="T66" s="151">
        <f>'[1]TH Viec 06'!V61</f>
        <v>2733</v>
      </c>
      <c r="U66" s="165">
        <f>'[1]TH Viec 06'!W61</f>
        <v>0.6167098925527973</v>
      </c>
      <c r="V66" s="165">
        <f>'[1]TH Viec 06'!X61</f>
        <v>0.8904651930056087</v>
      </c>
      <c r="Y66" s="157">
        <f t="shared" si="7"/>
        <v>5967</v>
      </c>
      <c r="Z66" s="157">
        <f t="shared" si="8"/>
        <v>5176</v>
      </c>
      <c r="AA66" s="157">
        <f t="shared" si="9"/>
        <v>3107</v>
      </c>
      <c r="AB66" s="163">
        <f t="shared" si="10"/>
        <v>0.8674375733199262</v>
      </c>
      <c r="AC66" s="163">
        <f t="shared" si="11"/>
        <v>0.6002704791344667</v>
      </c>
    </row>
    <row r="67" spans="1:29" s="155" customFormat="1" ht="13.5" customHeight="1">
      <c r="A67" s="166">
        <v>50</v>
      </c>
      <c r="B67" s="149" t="str">
        <f>'[1]TH Viec 06'!B62</f>
        <v>Quảng Trị</v>
      </c>
      <c r="C67" s="151">
        <f>'[1]TH Viec 06'!C62</f>
        <v>3085</v>
      </c>
      <c r="D67" s="151">
        <f>'[1]TH Viec 06'!D62</f>
        <v>292</v>
      </c>
      <c r="E67" s="151">
        <f>'[1]TH Viec 06'!E62</f>
        <v>2793</v>
      </c>
      <c r="F67" s="151">
        <f>'[1]TH Viec 06'!F62</f>
        <v>2946</v>
      </c>
      <c r="G67" s="151">
        <f>'[1]TH Viec 06'!G62</f>
        <v>2397</v>
      </c>
      <c r="H67" s="151">
        <f>'[1]TH Viec 06'!H62</f>
        <v>31</v>
      </c>
      <c r="I67" s="151">
        <f>'[1]TH Viec 06'!I62</f>
        <v>2314</v>
      </c>
      <c r="J67" s="151">
        <f>'[1]TH Viec 06'!J62</f>
        <v>16</v>
      </c>
      <c r="K67" s="151">
        <f>'[1]TH Viec 06'!K62</f>
        <v>35</v>
      </c>
      <c r="L67" s="151">
        <f>'[1]TH Viec 06'!L62</f>
        <v>1</v>
      </c>
      <c r="M67" s="151">
        <f>'[1]TH Viec 06'!M62</f>
        <v>549</v>
      </c>
      <c r="N67" s="151">
        <f>'[1]TH Viec 06'!P62</f>
        <v>510</v>
      </c>
      <c r="O67" s="151">
        <f>'[1]TH Viec 06'!Q62</f>
        <v>39</v>
      </c>
      <c r="P67" s="151">
        <f>'[1]TH Viec 06'!R62</f>
        <v>139</v>
      </c>
      <c r="Q67" s="151">
        <f>'[1]TH Viec 06'!S62</f>
        <v>132</v>
      </c>
      <c r="R67" s="151">
        <f>'[1]TH Viec 06'!T62</f>
        <v>2</v>
      </c>
      <c r="S67" s="151">
        <f>'[1]TH Viec 06'!U62</f>
        <v>5</v>
      </c>
      <c r="T67" s="151">
        <f>'[1]TH Viec 06'!V62</f>
        <v>688</v>
      </c>
      <c r="U67" s="165">
        <f>'[1]TH Viec 06'!W62</f>
        <v>0.8136456211812627</v>
      </c>
      <c r="V67" s="165">
        <f>'[1]TH Viec 06'!X62</f>
        <v>0.9549432739059968</v>
      </c>
      <c r="Y67" s="157">
        <f t="shared" si="7"/>
        <v>3054</v>
      </c>
      <c r="Z67" s="157">
        <f t="shared" si="8"/>
        <v>2880</v>
      </c>
      <c r="AA67" s="157">
        <f t="shared" si="9"/>
        <v>2331</v>
      </c>
      <c r="AB67" s="163">
        <f t="shared" si="10"/>
        <v>0.9430255402750491</v>
      </c>
      <c r="AC67" s="163">
        <f t="shared" si="11"/>
        <v>0.809375</v>
      </c>
    </row>
    <row r="68" spans="1:29" s="155" customFormat="1" ht="13.5" customHeight="1">
      <c r="A68" s="164">
        <v>51</v>
      </c>
      <c r="B68" s="149" t="str">
        <f>'[1]TH Viec 06'!B63</f>
        <v>Sóc Trăng</v>
      </c>
      <c r="C68" s="151">
        <f>'[1]TH Viec 06'!C63</f>
        <v>10457</v>
      </c>
      <c r="D68" s="151">
        <f>'[1]TH Viec 06'!D63</f>
        <v>3433</v>
      </c>
      <c r="E68" s="151">
        <f>'[1]TH Viec 06'!E63</f>
        <v>7024</v>
      </c>
      <c r="F68" s="151">
        <f>'[1]TH Viec 06'!F63</f>
        <v>9212</v>
      </c>
      <c r="G68" s="151">
        <f>'[1]TH Viec 06'!G63</f>
        <v>5834</v>
      </c>
      <c r="H68" s="151">
        <f>'[1]TH Viec 06'!H63</f>
        <v>146</v>
      </c>
      <c r="I68" s="151">
        <f>'[1]TH Viec 06'!I63</f>
        <v>5287</v>
      </c>
      <c r="J68" s="151">
        <f>'[1]TH Viec 06'!J63</f>
        <v>114</v>
      </c>
      <c r="K68" s="151">
        <f>'[1]TH Viec 06'!K63</f>
        <v>273</v>
      </c>
      <c r="L68" s="151">
        <f>'[1]TH Viec 06'!L63</f>
        <v>14</v>
      </c>
      <c r="M68" s="151">
        <f>'[1]TH Viec 06'!M63</f>
        <v>3378</v>
      </c>
      <c r="N68" s="151">
        <f>'[1]TH Viec 06'!P63</f>
        <v>3145</v>
      </c>
      <c r="O68" s="151">
        <f>'[1]TH Viec 06'!Q63</f>
        <v>233</v>
      </c>
      <c r="P68" s="151">
        <f>'[1]TH Viec 06'!R63</f>
        <v>1245</v>
      </c>
      <c r="Q68" s="151">
        <f>'[1]TH Viec 06'!S63</f>
        <v>1132</v>
      </c>
      <c r="R68" s="151">
        <f>'[1]TH Viec 06'!T63</f>
        <v>21</v>
      </c>
      <c r="S68" s="151">
        <f>'[1]TH Viec 06'!U63</f>
        <v>92</v>
      </c>
      <c r="T68" s="151">
        <f>'[1]TH Viec 06'!V63</f>
        <v>4623</v>
      </c>
      <c r="U68" s="165">
        <f>'[1]TH Viec 06'!W63</f>
        <v>0.6333043855840208</v>
      </c>
      <c r="V68" s="165">
        <f>'[1]TH Viec 06'!X63</f>
        <v>0.8809409964617003</v>
      </c>
      <c r="Y68" s="157">
        <f t="shared" si="7"/>
        <v>10311</v>
      </c>
      <c r="Z68" s="157">
        <f t="shared" si="8"/>
        <v>8793</v>
      </c>
      <c r="AA68" s="157">
        <f t="shared" si="9"/>
        <v>5415</v>
      </c>
      <c r="AB68" s="163">
        <f t="shared" si="10"/>
        <v>0.852778585976142</v>
      </c>
      <c r="AC68" s="163">
        <f t="shared" si="11"/>
        <v>0.6158307744796998</v>
      </c>
    </row>
    <row r="69" spans="1:29" s="155" customFormat="1" ht="13.5" customHeight="1">
      <c r="A69" s="166">
        <v>52</v>
      </c>
      <c r="B69" s="149" t="str">
        <f>'[1]TH Viec 06'!B64</f>
        <v>Sơn La</v>
      </c>
      <c r="C69" s="151">
        <f>'[1]TH Viec 06'!C64</f>
        <v>5285</v>
      </c>
      <c r="D69" s="151">
        <f>'[1]TH Viec 06'!D64</f>
        <v>1446</v>
      </c>
      <c r="E69" s="151">
        <f>'[1]TH Viec 06'!E64</f>
        <v>3839</v>
      </c>
      <c r="F69" s="151">
        <f>'[1]TH Viec 06'!F64</f>
        <v>4422</v>
      </c>
      <c r="G69" s="151">
        <f>'[1]TH Viec 06'!G64</f>
        <v>3618</v>
      </c>
      <c r="H69" s="151">
        <f>'[1]TH Viec 06'!H64</f>
        <v>51</v>
      </c>
      <c r="I69" s="151">
        <f>'[1]TH Viec 06'!I64</f>
        <v>3480</v>
      </c>
      <c r="J69" s="151">
        <f>'[1]TH Viec 06'!J64</f>
        <v>33</v>
      </c>
      <c r="K69" s="151">
        <f>'[1]TH Viec 06'!K64</f>
        <v>27</v>
      </c>
      <c r="L69" s="151">
        <f>'[1]TH Viec 06'!L64</f>
        <v>27</v>
      </c>
      <c r="M69" s="151">
        <f>'[1]TH Viec 06'!M64</f>
        <v>804</v>
      </c>
      <c r="N69" s="151">
        <f>'[1]TH Viec 06'!P64</f>
        <v>778</v>
      </c>
      <c r="O69" s="151">
        <f>'[1]TH Viec 06'!Q64</f>
        <v>26</v>
      </c>
      <c r="P69" s="151">
        <f>'[1]TH Viec 06'!R64</f>
        <v>863</v>
      </c>
      <c r="Q69" s="151">
        <f>'[1]TH Viec 06'!S64</f>
        <v>827</v>
      </c>
      <c r="R69" s="151">
        <f>'[1]TH Viec 06'!T64</f>
        <v>4</v>
      </c>
      <c r="S69" s="151">
        <f>'[1]TH Viec 06'!U64</f>
        <v>32</v>
      </c>
      <c r="T69" s="151">
        <f>'[1]TH Viec 06'!V64</f>
        <v>1667</v>
      </c>
      <c r="U69" s="165">
        <f>'[1]TH Viec 06'!W64</f>
        <v>0.8181818181818182</v>
      </c>
      <c r="V69" s="165">
        <f>'[1]TH Viec 06'!X64</f>
        <v>0.8367076631977294</v>
      </c>
      <c r="Y69" s="157">
        <f t="shared" si="7"/>
        <v>5234</v>
      </c>
      <c r="Z69" s="157">
        <f t="shared" si="8"/>
        <v>4344</v>
      </c>
      <c r="AA69" s="157">
        <f t="shared" si="9"/>
        <v>3540</v>
      </c>
      <c r="AB69" s="163">
        <f t="shared" si="10"/>
        <v>0.8299579671379442</v>
      </c>
      <c r="AC69" s="163">
        <f t="shared" si="11"/>
        <v>0.8149171270718232</v>
      </c>
    </row>
    <row r="70" spans="1:29" s="155" customFormat="1" ht="13.5" customHeight="1">
      <c r="A70" s="164">
        <v>53</v>
      </c>
      <c r="B70" s="149" t="str">
        <f>'[1]TH Viec 06'!B65</f>
        <v>Tây Ninh</v>
      </c>
      <c r="C70" s="151">
        <f>'[1]TH Viec 06'!C65</f>
        <v>29301</v>
      </c>
      <c r="D70" s="151">
        <f>'[1]TH Viec 06'!D65</f>
        <v>14592</v>
      </c>
      <c r="E70" s="151">
        <f>'[1]TH Viec 06'!E65</f>
        <v>14709</v>
      </c>
      <c r="F70" s="151">
        <f>'[1]TH Viec 06'!F65</f>
        <v>23691</v>
      </c>
      <c r="G70" s="151">
        <f>'[1]TH Viec 06'!G65</f>
        <v>12418</v>
      </c>
      <c r="H70" s="151">
        <f>'[1]TH Viec 06'!H65</f>
        <v>468</v>
      </c>
      <c r="I70" s="151">
        <f>'[1]TH Viec 06'!I65</f>
        <v>10750</v>
      </c>
      <c r="J70" s="151">
        <f>'[1]TH Viec 06'!J65</f>
        <v>480</v>
      </c>
      <c r="K70" s="151">
        <f>'[1]TH Viec 06'!K65</f>
        <v>663</v>
      </c>
      <c r="L70" s="151">
        <f>'[1]TH Viec 06'!L65</f>
        <v>57</v>
      </c>
      <c r="M70" s="151">
        <f>'[1]TH Viec 06'!M65</f>
        <v>11273</v>
      </c>
      <c r="N70" s="151">
        <f>'[1]TH Viec 06'!P65</f>
        <v>11073</v>
      </c>
      <c r="O70" s="151">
        <f>'[1]TH Viec 06'!Q65</f>
        <v>200</v>
      </c>
      <c r="P70" s="151">
        <f>'[1]TH Viec 06'!R65</f>
        <v>5610</v>
      </c>
      <c r="Q70" s="151">
        <f>'[1]TH Viec 06'!S65</f>
        <v>3955</v>
      </c>
      <c r="R70" s="151">
        <f>'[1]TH Viec 06'!T65</f>
        <v>12</v>
      </c>
      <c r="S70" s="151">
        <f>'[1]TH Viec 06'!U65</f>
        <v>1643</v>
      </c>
      <c r="T70" s="151">
        <f>'[1]TH Viec 06'!V65</f>
        <v>16883</v>
      </c>
      <c r="U70" s="165">
        <f>'[1]TH Viec 06'!W65</f>
        <v>0.5241652948377021</v>
      </c>
      <c r="V70" s="165">
        <f>'[1]TH Viec 06'!X65</f>
        <v>0.8085389577147538</v>
      </c>
      <c r="Y70" s="157">
        <f t="shared" si="7"/>
        <v>28833</v>
      </c>
      <c r="Z70" s="157">
        <f t="shared" si="8"/>
        <v>22560</v>
      </c>
      <c r="AA70" s="157">
        <f t="shared" si="9"/>
        <v>11287</v>
      </c>
      <c r="AB70" s="163">
        <f t="shared" si="10"/>
        <v>0.7824367911767766</v>
      </c>
      <c r="AC70" s="163">
        <f t="shared" si="11"/>
        <v>0.5003102836879433</v>
      </c>
    </row>
    <row r="71" spans="1:29" s="155" customFormat="1" ht="13.5" customHeight="1">
      <c r="A71" s="166">
        <v>54</v>
      </c>
      <c r="B71" s="149" t="str">
        <f>'[1]TH Viec 06'!B66</f>
        <v>Tiền Giang</v>
      </c>
      <c r="C71" s="151">
        <f>'[1]TH Viec 06'!C66</f>
        <v>23766</v>
      </c>
      <c r="D71" s="151">
        <f>'[1]TH Viec 06'!D66</f>
        <v>10868</v>
      </c>
      <c r="E71" s="151">
        <f>'[1]TH Viec 06'!E66</f>
        <v>12898</v>
      </c>
      <c r="F71" s="151">
        <f>'[1]TH Viec 06'!F66</f>
        <v>18834</v>
      </c>
      <c r="G71" s="151">
        <f>'[1]TH Viec 06'!G66</f>
        <v>11541</v>
      </c>
      <c r="H71" s="151">
        <f>'[1]TH Viec 06'!H66</f>
        <v>434</v>
      </c>
      <c r="I71" s="151">
        <f>'[1]TH Viec 06'!I66</f>
        <v>10318</v>
      </c>
      <c r="J71" s="151">
        <f>'[1]TH Viec 06'!J66</f>
        <v>242</v>
      </c>
      <c r="K71" s="151">
        <f>'[1]TH Viec 06'!K66</f>
        <v>443</v>
      </c>
      <c r="L71" s="151">
        <f>'[1]TH Viec 06'!L66</f>
        <v>104</v>
      </c>
      <c r="M71" s="151">
        <f>'[1]TH Viec 06'!M66</f>
        <v>7293</v>
      </c>
      <c r="N71" s="151">
        <f>'[1]TH Viec 06'!P66</f>
        <v>7176</v>
      </c>
      <c r="O71" s="151">
        <f>'[1]TH Viec 06'!Q66</f>
        <v>117</v>
      </c>
      <c r="P71" s="151">
        <f>'[1]TH Viec 06'!R66</f>
        <v>4932</v>
      </c>
      <c r="Q71" s="151">
        <f>'[1]TH Viec 06'!S66</f>
        <v>4501</v>
      </c>
      <c r="R71" s="151">
        <f>'[1]TH Viec 06'!T66</f>
        <v>16</v>
      </c>
      <c r="S71" s="151">
        <f>'[1]TH Viec 06'!U66</f>
        <v>415</v>
      </c>
      <c r="T71" s="151">
        <f>'[1]TH Viec 06'!V66</f>
        <v>12225</v>
      </c>
      <c r="U71" s="165">
        <f>'[1]TH Viec 06'!W66</f>
        <v>0.6127747690347244</v>
      </c>
      <c r="V71" s="165">
        <f>'[1]TH Viec 06'!X66</f>
        <v>0.792476647311285</v>
      </c>
      <c r="Y71" s="157">
        <f t="shared" si="7"/>
        <v>23332</v>
      </c>
      <c r="Z71" s="157">
        <f t="shared" si="8"/>
        <v>17957</v>
      </c>
      <c r="AA71" s="157">
        <f t="shared" si="9"/>
        <v>10664</v>
      </c>
      <c r="AB71" s="163">
        <f t="shared" si="10"/>
        <v>0.7696296931253215</v>
      </c>
      <c r="AC71" s="163">
        <f t="shared" si="11"/>
        <v>0.5938631174472351</v>
      </c>
    </row>
    <row r="72" spans="1:29" s="155" customFormat="1" ht="13.5" customHeight="1">
      <c r="A72" s="164">
        <v>55</v>
      </c>
      <c r="B72" s="149" t="str">
        <f>'[1]TH Viec 06'!B67</f>
        <v>TT Huế</v>
      </c>
      <c r="C72" s="151">
        <f>'[1]TH Viec 06'!C67</f>
        <v>4938</v>
      </c>
      <c r="D72" s="151">
        <f>'[1]TH Viec 06'!D67</f>
        <v>1487</v>
      </c>
      <c r="E72" s="151">
        <f>'[1]TH Viec 06'!E67</f>
        <v>3451</v>
      </c>
      <c r="F72" s="151">
        <f>'[1]TH Viec 06'!F67</f>
        <v>3933</v>
      </c>
      <c r="G72" s="151">
        <f>'[1]TH Viec 06'!G67</f>
        <v>2897</v>
      </c>
      <c r="H72" s="151">
        <f>'[1]TH Viec 06'!H67</f>
        <v>176</v>
      </c>
      <c r="I72" s="151">
        <f>'[1]TH Viec 06'!I67</f>
        <v>2623</v>
      </c>
      <c r="J72" s="151">
        <f>'[1]TH Viec 06'!J67</f>
        <v>52</v>
      </c>
      <c r="K72" s="151">
        <f>'[1]TH Viec 06'!K67</f>
        <v>43</v>
      </c>
      <c r="L72" s="151">
        <f>'[1]TH Viec 06'!L67</f>
        <v>3</v>
      </c>
      <c r="M72" s="151">
        <f>'[1]TH Viec 06'!M67</f>
        <v>1036</v>
      </c>
      <c r="N72" s="151">
        <f>'[1]TH Viec 06'!P67</f>
        <v>884</v>
      </c>
      <c r="O72" s="151">
        <f>'[1]TH Viec 06'!Q67</f>
        <v>152</v>
      </c>
      <c r="P72" s="151">
        <f>'[1]TH Viec 06'!R67</f>
        <v>1005</v>
      </c>
      <c r="Q72" s="151">
        <f>'[1]TH Viec 06'!S67</f>
        <v>764</v>
      </c>
      <c r="R72" s="151">
        <f>'[1]TH Viec 06'!T67</f>
        <v>8</v>
      </c>
      <c r="S72" s="151">
        <f>'[1]TH Viec 06'!U67</f>
        <v>233</v>
      </c>
      <c r="T72" s="151">
        <f>'[1]TH Viec 06'!V67</f>
        <v>2041</v>
      </c>
      <c r="U72" s="165">
        <f>'[1]TH Viec 06'!W67</f>
        <v>0.7365878464276634</v>
      </c>
      <c r="V72" s="165">
        <f>'[1]TH Viec 06'!X67</f>
        <v>0.7964763061968408</v>
      </c>
      <c r="Y72" s="157">
        <f t="shared" si="7"/>
        <v>4762</v>
      </c>
      <c r="Z72" s="157">
        <f t="shared" si="8"/>
        <v>3714</v>
      </c>
      <c r="AA72" s="157">
        <f t="shared" si="9"/>
        <v>2678</v>
      </c>
      <c r="AB72" s="163">
        <f t="shared" si="10"/>
        <v>0.7799244015119697</v>
      </c>
      <c r="AC72" s="163">
        <f t="shared" si="11"/>
        <v>0.721055465805062</v>
      </c>
    </row>
    <row r="73" spans="1:29" s="155" customFormat="1" ht="13.5" customHeight="1">
      <c r="A73" s="166">
        <v>56</v>
      </c>
      <c r="B73" s="149" t="str">
        <f>'[1]TH Viec 06'!B68</f>
        <v>Tuyên Quang</v>
      </c>
      <c r="C73" s="151">
        <f>'[1]TH Viec 06'!C68</f>
        <v>4254</v>
      </c>
      <c r="D73" s="151">
        <f>'[1]TH Viec 06'!D68</f>
        <v>1327</v>
      </c>
      <c r="E73" s="151">
        <f>'[1]TH Viec 06'!E68</f>
        <v>2927</v>
      </c>
      <c r="F73" s="151">
        <f>'[1]TH Viec 06'!F68</f>
        <v>3152</v>
      </c>
      <c r="G73" s="151">
        <f>'[1]TH Viec 06'!G68</f>
        <v>2687</v>
      </c>
      <c r="H73" s="151">
        <f>'[1]TH Viec 06'!H68</f>
        <v>80</v>
      </c>
      <c r="I73" s="151">
        <f>'[1]TH Viec 06'!I68</f>
        <v>2449</v>
      </c>
      <c r="J73" s="151">
        <f>'[1]TH Viec 06'!J68</f>
        <v>19</v>
      </c>
      <c r="K73" s="151">
        <f>'[1]TH Viec 06'!K68</f>
        <v>95</v>
      </c>
      <c r="L73" s="151">
        <f>'[1]TH Viec 06'!L68</f>
        <v>44</v>
      </c>
      <c r="M73" s="151">
        <f>'[1]TH Viec 06'!M68</f>
        <v>465</v>
      </c>
      <c r="N73" s="151">
        <f>'[1]TH Viec 06'!P68</f>
        <v>465</v>
      </c>
      <c r="O73" s="151">
        <f>'[1]TH Viec 06'!Q68</f>
        <v>0</v>
      </c>
      <c r="P73" s="151">
        <f>'[1]TH Viec 06'!R68</f>
        <v>1102</v>
      </c>
      <c r="Q73" s="151">
        <f>'[1]TH Viec 06'!S68</f>
        <v>1070</v>
      </c>
      <c r="R73" s="151">
        <f>'[1]TH Viec 06'!T68</f>
        <v>0</v>
      </c>
      <c r="S73" s="151">
        <f>'[1]TH Viec 06'!U68</f>
        <v>32</v>
      </c>
      <c r="T73" s="151">
        <f>'[1]TH Viec 06'!V68</f>
        <v>1567</v>
      </c>
      <c r="U73" s="165">
        <f>'[1]TH Viec 06'!W68</f>
        <v>0.8524746192893401</v>
      </c>
      <c r="V73" s="165">
        <f>'[1]TH Viec 06'!X68</f>
        <v>0.7409496944052656</v>
      </c>
      <c r="Y73" s="157">
        <f t="shared" si="7"/>
        <v>4174</v>
      </c>
      <c r="Z73" s="157">
        <f t="shared" si="8"/>
        <v>2977</v>
      </c>
      <c r="AA73" s="157">
        <f t="shared" si="9"/>
        <v>2512</v>
      </c>
      <c r="AB73" s="163">
        <f t="shared" si="10"/>
        <v>0.7132247244849066</v>
      </c>
      <c r="AC73" s="163">
        <f t="shared" si="11"/>
        <v>0.8438024857238831</v>
      </c>
    </row>
    <row r="74" spans="1:29" s="155" customFormat="1" ht="13.5" customHeight="1">
      <c r="A74" s="164">
        <v>57</v>
      </c>
      <c r="B74" s="149" t="str">
        <f>'[1]TH Viec 06'!B69</f>
        <v>Thái Bình</v>
      </c>
      <c r="C74" s="151">
        <f>'[1]TH Viec 06'!C69</f>
        <v>5961</v>
      </c>
      <c r="D74" s="151">
        <f>'[1]TH Viec 06'!D69</f>
        <v>2031</v>
      </c>
      <c r="E74" s="151">
        <f>'[1]TH Viec 06'!E69</f>
        <v>3930</v>
      </c>
      <c r="F74" s="151">
        <f>'[1]TH Viec 06'!F69</f>
        <v>4224</v>
      </c>
      <c r="G74" s="151">
        <f>'[1]TH Viec 06'!G69</f>
        <v>3314</v>
      </c>
      <c r="H74" s="151">
        <f>'[1]TH Viec 06'!H69</f>
        <v>82</v>
      </c>
      <c r="I74" s="151">
        <f>'[1]TH Viec 06'!I69</f>
        <v>3131</v>
      </c>
      <c r="J74" s="151">
        <f>'[1]TH Viec 06'!J69</f>
        <v>31</v>
      </c>
      <c r="K74" s="151">
        <f>'[1]TH Viec 06'!K69</f>
        <v>57</v>
      </c>
      <c r="L74" s="151">
        <f>'[1]TH Viec 06'!L69</f>
        <v>13</v>
      </c>
      <c r="M74" s="151">
        <f>'[1]TH Viec 06'!M69</f>
        <v>910</v>
      </c>
      <c r="N74" s="151">
        <f>'[1]TH Viec 06'!P69</f>
        <v>625</v>
      </c>
      <c r="O74" s="151">
        <f>'[1]TH Viec 06'!Q69</f>
        <v>285</v>
      </c>
      <c r="P74" s="151">
        <f>'[1]TH Viec 06'!R69</f>
        <v>1737</v>
      </c>
      <c r="Q74" s="151">
        <f>'[1]TH Viec 06'!S69</f>
        <v>1609</v>
      </c>
      <c r="R74" s="151">
        <f>'[1]TH Viec 06'!T69</f>
        <v>6</v>
      </c>
      <c r="S74" s="151">
        <f>'[1]TH Viec 06'!U69</f>
        <v>122</v>
      </c>
      <c r="T74" s="151">
        <f>'[1]TH Viec 06'!V69</f>
        <v>2647</v>
      </c>
      <c r="U74" s="165">
        <f>'[1]TH Viec 06'!W69</f>
        <v>0.7845643939393939</v>
      </c>
      <c r="V74" s="165">
        <f>'[1]TH Viec 06'!X69</f>
        <v>0.7086059386009059</v>
      </c>
      <c r="Y74" s="157">
        <f t="shared" si="7"/>
        <v>5879</v>
      </c>
      <c r="Z74" s="157">
        <f t="shared" si="8"/>
        <v>4085</v>
      </c>
      <c r="AA74" s="157">
        <f t="shared" si="9"/>
        <v>3175</v>
      </c>
      <c r="AB74" s="163">
        <f t="shared" si="10"/>
        <v>0.6948460622554856</v>
      </c>
      <c r="AC74" s="163">
        <f t="shared" si="11"/>
        <v>0.7772337821297429</v>
      </c>
    </row>
    <row r="75" spans="1:29" s="155" customFormat="1" ht="13.5" customHeight="1">
      <c r="A75" s="166">
        <v>58</v>
      </c>
      <c r="B75" s="149" t="str">
        <f>'[1]TH Viec 06'!B70</f>
        <v>Thái Nguyên</v>
      </c>
      <c r="C75" s="151">
        <f>'[1]TH Viec 06'!C70</f>
        <v>9221</v>
      </c>
      <c r="D75" s="151">
        <f>'[1]TH Viec 06'!D70</f>
        <v>3275</v>
      </c>
      <c r="E75" s="151">
        <f>'[1]TH Viec 06'!E70</f>
        <v>5946</v>
      </c>
      <c r="F75" s="151">
        <f>'[1]TH Viec 06'!F70</f>
        <v>6595</v>
      </c>
      <c r="G75" s="151">
        <f>'[1]TH Viec 06'!G70</f>
        <v>5162</v>
      </c>
      <c r="H75" s="151">
        <f>'[1]TH Viec 06'!H70</f>
        <v>225</v>
      </c>
      <c r="I75" s="151">
        <f>'[1]TH Viec 06'!I70</f>
        <v>4671</v>
      </c>
      <c r="J75" s="151">
        <f>'[1]TH Viec 06'!J70</f>
        <v>82</v>
      </c>
      <c r="K75" s="151">
        <f>'[1]TH Viec 06'!K70</f>
        <v>94</v>
      </c>
      <c r="L75" s="151">
        <f>'[1]TH Viec 06'!L70</f>
        <v>90</v>
      </c>
      <c r="M75" s="151">
        <f>'[1]TH Viec 06'!M70</f>
        <v>1433</v>
      </c>
      <c r="N75" s="151">
        <f>'[1]TH Viec 06'!P70</f>
        <v>1382</v>
      </c>
      <c r="O75" s="151">
        <f>'[1]TH Viec 06'!Q70</f>
        <v>51</v>
      </c>
      <c r="P75" s="151">
        <f>'[1]TH Viec 06'!R70</f>
        <v>2626</v>
      </c>
      <c r="Q75" s="151">
        <f>'[1]TH Viec 06'!S70</f>
        <v>2575</v>
      </c>
      <c r="R75" s="151">
        <f>'[1]TH Viec 06'!T70</f>
        <v>6</v>
      </c>
      <c r="S75" s="151">
        <f>'[1]TH Viec 06'!U70</f>
        <v>45</v>
      </c>
      <c r="T75" s="151">
        <f>'[1]TH Viec 06'!V70</f>
        <v>4059</v>
      </c>
      <c r="U75" s="165">
        <f>'[1]TH Viec 06'!W70</f>
        <v>0.7827141774071266</v>
      </c>
      <c r="V75" s="165">
        <f>'[1]TH Viec 06'!X70</f>
        <v>0.7152152694935473</v>
      </c>
      <c r="Y75" s="157">
        <f t="shared" si="7"/>
        <v>8996</v>
      </c>
      <c r="Z75" s="157">
        <f t="shared" si="8"/>
        <v>6276</v>
      </c>
      <c r="AA75" s="157">
        <f t="shared" si="9"/>
        <v>4843</v>
      </c>
      <c r="AB75" s="163">
        <f t="shared" si="10"/>
        <v>0.6976433970653624</v>
      </c>
      <c r="AC75" s="163">
        <f t="shared" si="11"/>
        <v>0.7716698534098152</v>
      </c>
    </row>
    <row r="76" spans="1:29" s="155" customFormat="1" ht="13.5" customHeight="1">
      <c r="A76" s="164">
        <v>59</v>
      </c>
      <c r="B76" s="149" t="str">
        <f>'[1]TH Viec 06'!B71</f>
        <v>Thanh Hóa</v>
      </c>
      <c r="C76" s="151">
        <f>'[1]TH Viec 06'!C71</f>
        <v>12395</v>
      </c>
      <c r="D76" s="151">
        <f>'[1]TH Viec 06'!D71</f>
        <v>4487</v>
      </c>
      <c r="E76" s="151">
        <f>'[1]TH Viec 06'!E71</f>
        <v>7908</v>
      </c>
      <c r="F76" s="151">
        <f>'[1]TH Viec 06'!F71</f>
        <v>9165</v>
      </c>
      <c r="G76" s="151">
        <f>'[1]TH Viec 06'!G71</f>
        <v>6980</v>
      </c>
      <c r="H76" s="151">
        <f>'[1]TH Viec 06'!H71</f>
        <v>237</v>
      </c>
      <c r="I76" s="151">
        <f>'[1]TH Viec 06'!I71</f>
        <v>6376</v>
      </c>
      <c r="J76" s="151">
        <f>'[1]TH Viec 06'!J71</f>
        <v>119</v>
      </c>
      <c r="K76" s="151">
        <f>'[1]TH Viec 06'!K71</f>
        <v>208</v>
      </c>
      <c r="L76" s="151">
        <f>'[1]TH Viec 06'!L71</f>
        <v>40</v>
      </c>
      <c r="M76" s="151">
        <f>'[1]TH Viec 06'!M71</f>
        <v>2185</v>
      </c>
      <c r="N76" s="151">
        <f>'[1]TH Viec 06'!P71</f>
        <v>2124</v>
      </c>
      <c r="O76" s="151">
        <f>'[1]TH Viec 06'!Q71</f>
        <v>61</v>
      </c>
      <c r="P76" s="151">
        <f>'[1]TH Viec 06'!R71</f>
        <v>3230</v>
      </c>
      <c r="Q76" s="151">
        <f>'[1]TH Viec 06'!S71</f>
        <v>2874</v>
      </c>
      <c r="R76" s="151">
        <f>'[1]TH Viec 06'!T71</f>
        <v>6</v>
      </c>
      <c r="S76" s="151">
        <f>'[1]TH Viec 06'!U71</f>
        <v>350</v>
      </c>
      <c r="T76" s="151">
        <f>'[1]TH Viec 06'!V71</f>
        <v>5415</v>
      </c>
      <c r="U76" s="165">
        <f>'[1]TH Viec 06'!W71</f>
        <v>0.7615930169121659</v>
      </c>
      <c r="V76" s="165">
        <f>'[1]TH Viec 06'!X71</f>
        <v>0.7394110528438886</v>
      </c>
      <c r="Y76" s="157">
        <f t="shared" si="7"/>
        <v>12158</v>
      </c>
      <c r="Z76" s="157">
        <f t="shared" si="8"/>
        <v>8720</v>
      </c>
      <c r="AA76" s="157">
        <f t="shared" si="9"/>
        <v>6535</v>
      </c>
      <c r="AB76" s="163">
        <f t="shared" si="10"/>
        <v>0.7172232275045237</v>
      </c>
      <c r="AC76" s="163">
        <f t="shared" si="11"/>
        <v>0.7494266055045872</v>
      </c>
    </row>
    <row r="77" spans="1:29" s="155" customFormat="1" ht="13.5" customHeight="1">
      <c r="A77" s="166">
        <v>60</v>
      </c>
      <c r="B77" s="149" t="str">
        <f>'[1]TH Viec 06'!B72</f>
        <v>Trà Vinh</v>
      </c>
      <c r="C77" s="151">
        <f>'[1]TH Viec 06'!C72</f>
        <v>13422</v>
      </c>
      <c r="D77" s="151">
        <f>'[1]TH Viec 06'!D72</f>
        <v>4590</v>
      </c>
      <c r="E77" s="151">
        <f>'[1]TH Viec 06'!E72</f>
        <v>8832</v>
      </c>
      <c r="F77" s="151">
        <f>'[1]TH Viec 06'!F72</f>
        <v>11608</v>
      </c>
      <c r="G77" s="151">
        <f>'[1]TH Viec 06'!G72</f>
        <v>7877</v>
      </c>
      <c r="H77" s="151">
        <f>'[1]TH Viec 06'!H72</f>
        <v>170</v>
      </c>
      <c r="I77" s="151">
        <f>'[1]TH Viec 06'!I72</f>
        <v>7190</v>
      </c>
      <c r="J77" s="151">
        <f>'[1]TH Viec 06'!J72</f>
        <v>191</v>
      </c>
      <c r="K77" s="151">
        <f>'[1]TH Viec 06'!K72</f>
        <v>318</v>
      </c>
      <c r="L77" s="151">
        <f>'[1]TH Viec 06'!L72</f>
        <v>8</v>
      </c>
      <c r="M77" s="151">
        <f>'[1]TH Viec 06'!M72</f>
        <v>3731</v>
      </c>
      <c r="N77" s="151">
        <f>'[1]TH Viec 06'!P72</f>
        <v>3714</v>
      </c>
      <c r="O77" s="151">
        <f>'[1]TH Viec 06'!Q72</f>
        <v>17</v>
      </c>
      <c r="P77" s="151">
        <f>'[1]TH Viec 06'!R72</f>
        <v>1814</v>
      </c>
      <c r="Q77" s="151">
        <f>'[1]TH Viec 06'!S72</f>
        <v>835</v>
      </c>
      <c r="R77" s="151">
        <f>'[1]TH Viec 06'!T72</f>
        <v>4</v>
      </c>
      <c r="S77" s="151">
        <f>'[1]TH Viec 06'!U72</f>
        <v>975</v>
      </c>
      <c r="T77" s="151">
        <f>'[1]TH Viec 06'!V72</f>
        <v>5545</v>
      </c>
      <c r="U77" s="165">
        <f>'[1]TH Viec 06'!W72</f>
        <v>0.6785837353549277</v>
      </c>
      <c r="V77" s="165">
        <f>'[1]TH Viec 06'!X72</f>
        <v>0.8648487557741023</v>
      </c>
      <c r="Y77" s="157">
        <f t="shared" si="7"/>
        <v>13252</v>
      </c>
      <c r="Z77" s="157">
        <f t="shared" si="8"/>
        <v>11120</v>
      </c>
      <c r="AA77" s="157">
        <f t="shared" si="9"/>
        <v>7389</v>
      </c>
      <c r="AB77" s="163">
        <f t="shared" si="10"/>
        <v>0.8391186236039843</v>
      </c>
      <c r="AC77" s="163">
        <f t="shared" si="11"/>
        <v>0.6644784172661871</v>
      </c>
    </row>
    <row r="78" spans="1:29" s="155" customFormat="1" ht="13.5" customHeight="1">
      <c r="A78" s="164">
        <v>61</v>
      </c>
      <c r="B78" s="149" t="str">
        <f>'[1]TH Viec 06'!B73</f>
        <v>Vĩnh Long</v>
      </c>
      <c r="C78" s="151">
        <f>'[1]TH Viec 06'!C73</f>
        <v>11181</v>
      </c>
      <c r="D78" s="151">
        <f>'[1]TH Viec 06'!D73</f>
        <v>3613</v>
      </c>
      <c r="E78" s="151">
        <f>'[1]TH Viec 06'!E73</f>
        <v>7568</v>
      </c>
      <c r="F78" s="151">
        <f>'[1]TH Viec 06'!F73</f>
        <v>9426</v>
      </c>
      <c r="G78" s="151">
        <f>'[1]TH Viec 06'!G73</f>
        <v>6436</v>
      </c>
      <c r="H78" s="151">
        <f>'[1]TH Viec 06'!H73</f>
        <v>187</v>
      </c>
      <c r="I78" s="151">
        <f>'[1]TH Viec 06'!I73</f>
        <v>5822</v>
      </c>
      <c r="J78" s="151">
        <f>'[1]TH Viec 06'!J73</f>
        <v>143</v>
      </c>
      <c r="K78" s="151">
        <f>'[1]TH Viec 06'!K73</f>
        <v>283</v>
      </c>
      <c r="L78" s="151">
        <f>'[1]TH Viec 06'!L73</f>
        <v>1</v>
      </c>
      <c r="M78" s="151">
        <f>'[1]TH Viec 06'!M73</f>
        <v>2990</v>
      </c>
      <c r="N78" s="151">
        <f>'[1]TH Viec 06'!P73</f>
        <v>2972</v>
      </c>
      <c r="O78" s="151">
        <f>'[1]TH Viec 06'!Q73</f>
        <v>18</v>
      </c>
      <c r="P78" s="151">
        <f>'[1]TH Viec 06'!R73</f>
        <v>1755</v>
      </c>
      <c r="Q78" s="151">
        <f>'[1]TH Viec 06'!S73</f>
        <v>1614</v>
      </c>
      <c r="R78" s="151">
        <f>'[1]TH Viec 06'!T73</f>
        <v>7</v>
      </c>
      <c r="S78" s="151">
        <f>'[1]TH Viec 06'!U73</f>
        <v>134</v>
      </c>
      <c r="T78" s="151">
        <f>'[1]TH Viec 06'!V73</f>
        <v>4745</v>
      </c>
      <c r="U78" s="165">
        <f>'[1]TH Viec 06'!W73</f>
        <v>0.6827922766815192</v>
      </c>
      <c r="V78" s="165">
        <f>'[1]TH Viec 06'!X73</f>
        <v>0.8430372954118595</v>
      </c>
      <c r="Y78" s="157">
        <f t="shared" si="7"/>
        <v>10994</v>
      </c>
      <c r="Z78" s="157">
        <f t="shared" si="8"/>
        <v>8956</v>
      </c>
      <c r="AA78" s="157">
        <f t="shared" si="9"/>
        <v>5966</v>
      </c>
      <c r="AB78" s="163">
        <f t="shared" si="10"/>
        <v>0.8146261597234855</v>
      </c>
      <c r="AC78" s="163">
        <f t="shared" si="11"/>
        <v>0.6661456007146047</v>
      </c>
    </row>
    <row r="79" spans="1:29" s="155" customFormat="1" ht="13.5" customHeight="1">
      <c r="A79" s="166">
        <v>62</v>
      </c>
      <c r="B79" s="149" t="str">
        <f>'[1]TH Viec 06'!B74</f>
        <v>Vĩnh Phúc</v>
      </c>
      <c r="C79" s="151">
        <f>'[1]TH Viec 06'!C74</f>
        <v>6260</v>
      </c>
      <c r="D79" s="151">
        <f>'[1]TH Viec 06'!D74</f>
        <v>1673</v>
      </c>
      <c r="E79" s="151">
        <f>'[1]TH Viec 06'!E74</f>
        <v>4587</v>
      </c>
      <c r="F79" s="151">
        <f>'[1]TH Viec 06'!F74</f>
        <v>5077</v>
      </c>
      <c r="G79" s="151">
        <f>'[1]TH Viec 06'!G74</f>
        <v>4491</v>
      </c>
      <c r="H79" s="151">
        <f>'[1]TH Viec 06'!H74</f>
        <v>143</v>
      </c>
      <c r="I79" s="151">
        <f>'[1]TH Viec 06'!I74</f>
        <v>4190</v>
      </c>
      <c r="J79" s="151">
        <f>'[1]TH Viec 06'!J74</f>
        <v>47</v>
      </c>
      <c r="K79" s="151">
        <f>'[1]TH Viec 06'!K74</f>
        <v>80</v>
      </c>
      <c r="L79" s="151">
        <f>'[1]TH Viec 06'!L74</f>
        <v>31</v>
      </c>
      <c r="M79" s="151">
        <f>'[1]TH Viec 06'!M74</f>
        <v>586</v>
      </c>
      <c r="N79" s="151">
        <f>'[1]TH Viec 06'!P74</f>
        <v>549</v>
      </c>
      <c r="O79" s="151">
        <f>'[1]TH Viec 06'!Q74</f>
        <v>37</v>
      </c>
      <c r="P79" s="151">
        <f>'[1]TH Viec 06'!R74</f>
        <v>1183</v>
      </c>
      <c r="Q79" s="151">
        <f>'[1]TH Viec 06'!S74</f>
        <v>890</v>
      </c>
      <c r="R79" s="151">
        <f>'[1]TH Viec 06'!T74</f>
        <v>3</v>
      </c>
      <c r="S79" s="151">
        <f>'[1]TH Viec 06'!U74</f>
        <v>290</v>
      </c>
      <c r="T79" s="151">
        <f>'[1]TH Viec 06'!V74</f>
        <v>1769</v>
      </c>
      <c r="U79" s="165">
        <f>'[1]TH Viec 06'!W74</f>
        <v>0.8845775064014182</v>
      </c>
      <c r="V79" s="165">
        <f>'[1]TH Viec 06'!X74</f>
        <v>0.8110223642172524</v>
      </c>
      <c r="Y79" s="157">
        <f t="shared" si="7"/>
        <v>6117</v>
      </c>
      <c r="Z79" s="157">
        <f t="shared" si="8"/>
        <v>4854</v>
      </c>
      <c r="AA79" s="157">
        <f t="shared" si="9"/>
        <v>4268</v>
      </c>
      <c r="AB79" s="163">
        <f t="shared" si="10"/>
        <v>0.7935262383521334</v>
      </c>
      <c r="AC79" s="163">
        <f t="shared" si="11"/>
        <v>0.8792748248866914</v>
      </c>
    </row>
    <row r="80" spans="1:29" s="155" customFormat="1" ht="13.5" customHeight="1">
      <c r="A80" s="164">
        <v>63</v>
      </c>
      <c r="B80" s="149" t="str">
        <f>'[1]TH Viec 06'!B75</f>
        <v>Yên Bái</v>
      </c>
      <c r="C80" s="151">
        <f>'[1]TH Viec 06'!C75</f>
        <v>4662</v>
      </c>
      <c r="D80" s="151">
        <f>'[1]TH Viec 06'!D75</f>
        <v>1382</v>
      </c>
      <c r="E80" s="151">
        <f>'[1]TH Viec 06'!E75</f>
        <v>3280</v>
      </c>
      <c r="F80" s="151">
        <f>'[1]TH Viec 06'!F75</f>
        <v>3736</v>
      </c>
      <c r="G80" s="151">
        <f>'[1]TH Viec 06'!G75</f>
        <v>3139</v>
      </c>
      <c r="H80" s="151">
        <f>'[1]TH Viec 06'!H75</f>
        <v>39</v>
      </c>
      <c r="I80" s="151">
        <f>'[1]TH Viec 06'!I75</f>
        <v>2947</v>
      </c>
      <c r="J80" s="151">
        <f>'[1]TH Viec 06'!J75</f>
        <v>57</v>
      </c>
      <c r="K80" s="151">
        <f>'[1]TH Viec 06'!K75</f>
        <v>33</v>
      </c>
      <c r="L80" s="151">
        <f>'[1]TH Viec 06'!L75</f>
        <v>63</v>
      </c>
      <c r="M80" s="151">
        <f>'[1]TH Viec 06'!M75</f>
        <v>597</v>
      </c>
      <c r="N80" s="151">
        <f>'[1]TH Viec 06'!P75</f>
        <v>595</v>
      </c>
      <c r="O80" s="151">
        <f>'[1]TH Viec 06'!Q75</f>
        <v>2</v>
      </c>
      <c r="P80" s="151">
        <f>'[1]TH Viec 06'!R75</f>
        <v>926</v>
      </c>
      <c r="Q80" s="151">
        <f>'[1]TH Viec 06'!S75</f>
        <v>922</v>
      </c>
      <c r="R80" s="151">
        <f>'[1]TH Viec 06'!T75</f>
        <v>4</v>
      </c>
      <c r="S80" s="151">
        <f>'[1]TH Viec 06'!U75</f>
        <v>0</v>
      </c>
      <c r="T80" s="151">
        <f>'[1]TH Viec 06'!V75</f>
        <v>1523</v>
      </c>
      <c r="U80" s="165">
        <f>'[1]TH Viec 06'!W75</f>
        <v>0.840203426124197</v>
      </c>
      <c r="V80" s="165">
        <f>'[1]TH Viec 06'!X75</f>
        <v>0.8013728013728014</v>
      </c>
      <c r="Y80" s="157">
        <f t="shared" si="7"/>
        <v>4623</v>
      </c>
      <c r="Z80" s="157">
        <f t="shared" si="8"/>
        <v>3664</v>
      </c>
      <c r="AA80" s="157">
        <f t="shared" si="9"/>
        <v>3067</v>
      </c>
      <c r="AB80" s="163">
        <f t="shared" si="10"/>
        <v>0.7925589444083928</v>
      </c>
      <c r="AC80" s="163">
        <f t="shared" si="11"/>
        <v>0.8370633187772926</v>
      </c>
    </row>
    <row r="81" spans="2:21" ht="15.75">
      <c r="B81" s="225"/>
      <c r="C81" s="225"/>
      <c r="D81" s="225"/>
      <c r="E81" s="225"/>
      <c r="F81" s="141"/>
      <c r="G81" s="141"/>
      <c r="H81" s="141"/>
      <c r="I81" s="141"/>
      <c r="J81" s="141"/>
      <c r="K81" s="141"/>
      <c r="L81" s="141"/>
      <c r="M81" s="141"/>
      <c r="N81" s="141"/>
      <c r="O81" s="141"/>
      <c r="P81" s="226" t="s">
        <v>325</v>
      </c>
      <c r="Q81" s="226"/>
      <c r="R81" s="226"/>
      <c r="S81" s="226"/>
      <c r="T81" s="226"/>
      <c r="U81" s="226"/>
    </row>
    <row r="82" spans="2:18" ht="15.75" customHeight="1">
      <c r="B82" s="158"/>
      <c r="C82" s="224" t="s">
        <v>316</v>
      </c>
      <c r="D82" s="224"/>
      <c r="E82" s="224"/>
      <c r="P82" s="231" t="s">
        <v>322</v>
      </c>
      <c r="Q82" s="231"/>
      <c r="R82" s="231"/>
    </row>
    <row r="83" spans="2:18" ht="15.75">
      <c r="B83" s="158"/>
      <c r="P83" s="231"/>
      <c r="Q83" s="231"/>
      <c r="R83" s="231"/>
    </row>
    <row r="84" ht="12.75">
      <c r="B84" s="158"/>
    </row>
    <row r="85" ht="12.75">
      <c r="B85" s="158"/>
    </row>
    <row r="86" ht="12.75">
      <c r="B86" s="158"/>
    </row>
    <row r="87" ht="11.25" customHeight="1">
      <c r="B87" s="158"/>
    </row>
    <row r="88" ht="12.75">
      <c r="B88" s="158"/>
    </row>
    <row r="89" spans="2:18" ht="15.75">
      <c r="B89" s="158"/>
      <c r="C89" s="224" t="s">
        <v>317</v>
      </c>
      <c r="D89" s="224"/>
      <c r="E89" s="224"/>
      <c r="P89" s="224" t="s">
        <v>323</v>
      </c>
      <c r="Q89" s="224"/>
      <c r="R89" s="224"/>
    </row>
    <row r="90" ht="12.75">
      <c r="B90" s="158"/>
    </row>
  </sheetData>
  <sheetProtection/>
  <mergeCells count="50">
    <mergeCell ref="A4:V6"/>
    <mergeCell ref="T8:T13"/>
    <mergeCell ref="A14:B14"/>
    <mergeCell ref="I12:I13"/>
    <mergeCell ref="J12:J13"/>
    <mergeCell ref="H11:L11"/>
    <mergeCell ref="A8:A13"/>
    <mergeCell ref="B8:B13"/>
    <mergeCell ref="G11:G13"/>
    <mergeCell ref="E11:E13"/>
    <mergeCell ref="D11:D13"/>
    <mergeCell ref="F10:F13"/>
    <mergeCell ref="V8:V13"/>
    <mergeCell ref="O12:O13"/>
    <mergeCell ref="S11:S13"/>
    <mergeCell ref="T7:V7"/>
    <mergeCell ref="F8:S8"/>
    <mergeCell ref="U8:U13"/>
    <mergeCell ref="Q10:S10"/>
    <mergeCell ref="H12:H13"/>
    <mergeCell ref="Y8:AC10"/>
    <mergeCell ref="F9:O9"/>
    <mergeCell ref="P9:S9"/>
    <mergeCell ref="G10:O10"/>
    <mergeCell ref="P10:P13"/>
    <mergeCell ref="L12:L13"/>
    <mergeCell ref="M12:M13"/>
    <mergeCell ref="Q11:Q13"/>
    <mergeCell ref="M11:O11"/>
    <mergeCell ref="Z11:Z13"/>
    <mergeCell ref="AB11:AB13"/>
    <mergeCell ref="AC11:AC13"/>
    <mergeCell ref="Y11:Y13"/>
    <mergeCell ref="C82:E82"/>
    <mergeCell ref="P82:R82"/>
    <mergeCell ref="P83:R83"/>
    <mergeCell ref="AA11:AA13"/>
    <mergeCell ref="N12:N13"/>
    <mergeCell ref="R11:R13"/>
    <mergeCell ref="K12:K13"/>
    <mergeCell ref="B1:H1"/>
    <mergeCell ref="B2:H2"/>
    <mergeCell ref="C89:E89"/>
    <mergeCell ref="P89:R89"/>
    <mergeCell ref="B81:E81"/>
    <mergeCell ref="P81:U81"/>
    <mergeCell ref="D9:E10"/>
    <mergeCell ref="C8:E8"/>
    <mergeCell ref="C9:C13"/>
    <mergeCell ref="A3:J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view="pageBreakPreview" zoomScale="130" zoomScaleNormal="85" zoomScaleSheetLayoutView="130" zoomScalePageLayoutView="0" workbookViewId="0" topLeftCell="C7">
      <selection activeCell="C14" sqref="C14:S14"/>
    </sheetView>
  </sheetViews>
  <sheetFormatPr defaultColWidth="9.00390625" defaultRowHeight="15.75"/>
  <cols>
    <col min="1" max="1" width="2.375" style="131" customWidth="1"/>
    <col min="2" max="2" width="8.25390625" style="143" customWidth="1"/>
    <col min="3" max="3" width="7.125" style="131" customWidth="1"/>
    <col min="4" max="4" width="7.50390625" style="131" customWidth="1"/>
    <col min="5" max="5" width="7.125" style="131" customWidth="1"/>
    <col min="6" max="6" width="6.625" style="131" customWidth="1"/>
    <col min="7" max="7" width="7.125" style="131" customWidth="1"/>
    <col min="8" max="8" width="6.25390625" style="131" customWidth="1"/>
    <col min="9" max="9" width="6.50390625" style="131" customWidth="1"/>
    <col min="10" max="10" width="6.625" style="131" customWidth="1"/>
    <col min="11" max="11" width="7.25390625" style="131" customWidth="1"/>
    <col min="12" max="12" width="5.875" style="131" customWidth="1"/>
    <col min="13" max="13" width="6.75390625" style="131" customWidth="1"/>
    <col min="14" max="14" width="6.625" style="131" customWidth="1"/>
    <col min="15" max="15" width="7.25390625" style="131" customWidth="1"/>
    <col min="16" max="16" width="6.625" style="131" customWidth="1"/>
    <col min="17" max="17" width="6.00390625" style="131" customWidth="1"/>
    <col min="18" max="19" width="6.625" style="131" customWidth="1"/>
    <col min="20" max="20" width="4.625" style="131" customWidth="1"/>
    <col min="21" max="21" width="5.25390625" style="131" customWidth="1"/>
    <col min="22" max="22" width="8.125" style="131" hidden="1" customWidth="1"/>
    <col min="23" max="23" width="7.375" style="131" hidden="1" customWidth="1"/>
    <col min="24" max="27" width="9.00390625" style="131" hidden="1" customWidth="1"/>
    <col min="28" max="16384" width="9.00390625" style="131" customWidth="1"/>
  </cols>
  <sheetData>
    <row r="1" spans="2:8" ht="22.5" customHeight="1">
      <c r="B1" s="254" t="s">
        <v>320</v>
      </c>
      <c r="C1" s="254"/>
      <c r="D1" s="254"/>
      <c r="E1" s="254"/>
      <c r="F1" s="254"/>
      <c r="G1" s="254"/>
      <c r="H1" s="254"/>
    </row>
    <row r="2" spans="2:8" ht="31.5" customHeight="1">
      <c r="B2" s="255" t="s">
        <v>321</v>
      </c>
      <c r="C2" s="255"/>
      <c r="D2" s="255"/>
      <c r="E2" s="255"/>
      <c r="F2" s="255"/>
      <c r="G2" s="255"/>
      <c r="H2" s="255"/>
    </row>
    <row r="3" spans="1:14" s="130" customFormat="1" ht="5.25" customHeight="1">
      <c r="A3" s="256"/>
      <c r="B3" s="257"/>
      <c r="C3" s="257"/>
      <c r="D3" s="257"/>
      <c r="E3" s="257"/>
      <c r="F3" s="257"/>
      <c r="G3" s="257"/>
      <c r="H3" s="257"/>
      <c r="I3" s="257"/>
      <c r="J3" s="257"/>
      <c r="K3" s="133"/>
      <c r="N3" s="134"/>
    </row>
    <row r="4" spans="1:21" ht="53.25" customHeight="1">
      <c r="A4" s="258" t="s">
        <v>326</v>
      </c>
      <c r="B4" s="258"/>
      <c r="C4" s="258"/>
      <c r="D4" s="258"/>
      <c r="E4" s="258"/>
      <c r="F4" s="258"/>
      <c r="G4" s="258"/>
      <c r="H4" s="258"/>
      <c r="I4" s="258"/>
      <c r="J4" s="258"/>
      <c r="K4" s="258"/>
      <c r="L4" s="258"/>
      <c r="M4" s="258"/>
      <c r="N4" s="258"/>
      <c r="O4" s="258"/>
      <c r="P4" s="258"/>
      <c r="Q4" s="258"/>
      <c r="R4" s="258"/>
      <c r="S4" s="258"/>
      <c r="T4" s="258"/>
      <c r="U4" s="258"/>
    </row>
    <row r="5" spans="1:21" ht="15" customHeight="1">
      <c r="A5" s="167"/>
      <c r="C5" s="136"/>
      <c r="D5" s="136"/>
      <c r="E5" s="136"/>
      <c r="F5" s="159"/>
      <c r="G5" s="159"/>
      <c r="H5" s="159"/>
      <c r="I5" s="159"/>
      <c r="J5" s="159"/>
      <c r="L5" s="159"/>
      <c r="M5" s="159"/>
      <c r="O5" s="168"/>
      <c r="P5" s="159"/>
      <c r="Q5" s="259" t="s">
        <v>291</v>
      </c>
      <c r="R5" s="259"/>
      <c r="S5" s="259"/>
      <c r="T5" s="259"/>
      <c r="U5" s="259"/>
    </row>
    <row r="6" spans="1:26" s="135" customFormat="1" ht="15" customHeight="1">
      <c r="A6" s="260" t="s">
        <v>292</v>
      </c>
      <c r="B6" s="263" t="s">
        <v>30</v>
      </c>
      <c r="C6" s="245" t="s">
        <v>293</v>
      </c>
      <c r="D6" s="246"/>
      <c r="E6" s="247"/>
      <c r="F6" s="267" t="s">
        <v>184</v>
      </c>
      <c r="G6" s="267"/>
      <c r="H6" s="267"/>
      <c r="I6" s="267"/>
      <c r="J6" s="267"/>
      <c r="K6" s="267"/>
      <c r="L6" s="267"/>
      <c r="M6" s="267"/>
      <c r="N6" s="267"/>
      <c r="O6" s="267"/>
      <c r="P6" s="267"/>
      <c r="Q6" s="267"/>
      <c r="R6" s="267"/>
      <c r="S6" s="267"/>
      <c r="T6" s="267"/>
      <c r="U6" s="267"/>
      <c r="V6" s="271" t="s">
        <v>294</v>
      </c>
      <c r="W6" s="271"/>
      <c r="X6" s="271"/>
      <c r="Y6" s="271"/>
      <c r="Z6" s="271"/>
    </row>
    <row r="7" spans="1:26" s="136" customFormat="1" ht="18" customHeight="1">
      <c r="A7" s="261"/>
      <c r="B7" s="264"/>
      <c r="C7" s="248"/>
      <c r="D7" s="249"/>
      <c r="E7" s="250"/>
      <c r="F7" s="272" t="s">
        <v>295</v>
      </c>
      <c r="G7" s="272"/>
      <c r="H7" s="272"/>
      <c r="I7" s="272"/>
      <c r="J7" s="272"/>
      <c r="K7" s="272"/>
      <c r="L7" s="272"/>
      <c r="M7" s="272"/>
      <c r="N7" s="272"/>
      <c r="O7" s="273" t="s">
        <v>296</v>
      </c>
      <c r="P7" s="274"/>
      <c r="Q7" s="274"/>
      <c r="R7" s="275"/>
      <c r="S7" s="276" t="s">
        <v>297</v>
      </c>
      <c r="T7" s="277" t="s">
        <v>298</v>
      </c>
      <c r="U7" s="279" t="s">
        <v>299</v>
      </c>
      <c r="V7" s="251" t="s">
        <v>295</v>
      </c>
      <c r="W7" s="251" t="s">
        <v>280</v>
      </c>
      <c r="X7" s="251" t="s">
        <v>300</v>
      </c>
      <c r="Y7" s="251" t="s">
        <v>301</v>
      </c>
      <c r="Z7" s="251" t="s">
        <v>278</v>
      </c>
    </row>
    <row r="8" spans="1:26" s="136" customFormat="1" ht="18" customHeight="1">
      <c r="A8" s="261"/>
      <c r="B8" s="264"/>
      <c r="C8" s="245" t="s">
        <v>16</v>
      </c>
      <c r="D8" s="291" t="s">
        <v>6</v>
      </c>
      <c r="E8" s="291"/>
      <c r="F8" s="260" t="s">
        <v>16</v>
      </c>
      <c r="G8" s="281" t="s">
        <v>6</v>
      </c>
      <c r="H8" s="282"/>
      <c r="I8" s="282"/>
      <c r="J8" s="282"/>
      <c r="K8" s="282"/>
      <c r="L8" s="282"/>
      <c r="M8" s="282"/>
      <c r="N8" s="283"/>
      <c r="O8" s="260" t="s">
        <v>16</v>
      </c>
      <c r="P8" s="284" t="s">
        <v>6</v>
      </c>
      <c r="Q8" s="284"/>
      <c r="R8" s="284"/>
      <c r="S8" s="251"/>
      <c r="T8" s="278"/>
      <c r="U8" s="279"/>
      <c r="V8" s="251"/>
      <c r="W8" s="251"/>
      <c r="X8" s="251"/>
      <c r="Y8" s="251"/>
      <c r="Z8" s="251"/>
    </row>
    <row r="9" spans="1:26" s="136" customFormat="1" ht="18" customHeight="1">
      <c r="A9" s="261"/>
      <c r="B9" s="264"/>
      <c r="C9" s="290"/>
      <c r="D9" s="268" t="s">
        <v>302</v>
      </c>
      <c r="E9" s="268" t="s">
        <v>303</v>
      </c>
      <c r="F9" s="261"/>
      <c r="G9" s="266" t="s">
        <v>304</v>
      </c>
      <c r="H9" s="252" t="s">
        <v>305</v>
      </c>
      <c r="I9" s="252"/>
      <c r="J9" s="252"/>
      <c r="K9" s="252"/>
      <c r="L9" s="253"/>
      <c r="M9" s="288" t="s">
        <v>306</v>
      </c>
      <c r="N9" s="251" t="s">
        <v>307</v>
      </c>
      <c r="O9" s="261"/>
      <c r="P9" s="260" t="s">
        <v>308</v>
      </c>
      <c r="Q9" s="260" t="s">
        <v>309</v>
      </c>
      <c r="R9" s="285" t="s">
        <v>310</v>
      </c>
      <c r="S9" s="251"/>
      <c r="T9" s="278"/>
      <c r="U9" s="279"/>
      <c r="V9" s="251"/>
      <c r="W9" s="251"/>
      <c r="X9" s="251"/>
      <c r="Y9" s="251"/>
      <c r="Z9" s="251"/>
    </row>
    <row r="10" spans="1:26" s="136" customFormat="1" ht="24" customHeight="1">
      <c r="A10" s="261"/>
      <c r="B10" s="264"/>
      <c r="C10" s="290"/>
      <c r="D10" s="269"/>
      <c r="E10" s="269"/>
      <c r="F10" s="261"/>
      <c r="G10" s="266"/>
      <c r="H10" s="287" t="s">
        <v>311</v>
      </c>
      <c r="I10" s="266" t="s">
        <v>312</v>
      </c>
      <c r="J10" s="266" t="s">
        <v>313</v>
      </c>
      <c r="K10" s="266" t="s">
        <v>314</v>
      </c>
      <c r="L10" s="266" t="s">
        <v>315</v>
      </c>
      <c r="M10" s="289"/>
      <c r="N10" s="251"/>
      <c r="O10" s="261"/>
      <c r="P10" s="261"/>
      <c r="Q10" s="261"/>
      <c r="R10" s="286"/>
      <c r="S10" s="251"/>
      <c r="T10" s="278"/>
      <c r="U10" s="279"/>
      <c r="V10" s="251"/>
      <c r="W10" s="251"/>
      <c r="X10" s="251"/>
      <c r="Y10" s="251"/>
      <c r="Z10" s="251"/>
    </row>
    <row r="11" spans="1:26" s="136" customFormat="1" ht="54" customHeight="1">
      <c r="A11" s="262"/>
      <c r="B11" s="265"/>
      <c r="C11" s="248"/>
      <c r="D11" s="270"/>
      <c r="E11" s="270"/>
      <c r="F11" s="262"/>
      <c r="G11" s="266"/>
      <c r="H11" s="287"/>
      <c r="I11" s="266"/>
      <c r="J11" s="266"/>
      <c r="K11" s="266"/>
      <c r="L11" s="266"/>
      <c r="M11" s="272"/>
      <c r="N11" s="251"/>
      <c r="O11" s="262"/>
      <c r="P11" s="262"/>
      <c r="Q11" s="262"/>
      <c r="R11" s="276"/>
      <c r="S11" s="251"/>
      <c r="T11" s="278"/>
      <c r="U11" s="280"/>
      <c r="V11" s="251"/>
      <c r="W11" s="251"/>
      <c r="X11" s="251"/>
      <c r="Y11" s="251"/>
      <c r="Z11" s="251"/>
    </row>
    <row r="12" spans="1:26" s="136" customFormat="1" ht="18" customHeight="1">
      <c r="A12" s="292" t="s">
        <v>5</v>
      </c>
      <c r="B12" s="293"/>
      <c r="C12" s="169">
        <v>1</v>
      </c>
      <c r="D12" s="169">
        <v>2</v>
      </c>
      <c r="E12" s="170">
        <v>3</v>
      </c>
      <c r="F12" s="169">
        <v>4</v>
      </c>
      <c r="G12" s="169">
        <v>5</v>
      </c>
      <c r="H12" s="170">
        <v>6</v>
      </c>
      <c r="I12" s="170">
        <v>7</v>
      </c>
      <c r="J12" s="169">
        <v>8</v>
      </c>
      <c r="K12" s="169">
        <v>9</v>
      </c>
      <c r="L12" s="170">
        <v>10</v>
      </c>
      <c r="M12" s="170">
        <v>11</v>
      </c>
      <c r="N12" s="170">
        <v>12</v>
      </c>
      <c r="O12" s="169">
        <v>13</v>
      </c>
      <c r="P12" s="169">
        <v>14</v>
      </c>
      <c r="Q12" s="170">
        <v>15</v>
      </c>
      <c r="R12" s="170">
        <v>16</v>
      </c>
      <c r="S12" s="169">
        <v>17</v>
      </c>
      <c r="T12" s="169">
        <v>18</v>
      </c>
      <c r="U12" s="170">
        <v>19</v>
      </c>
      <c r="V12" s="137"/>
      <c r="W12" s="137"/>
      <c r="X12" s="137"/>
      <c r="Y12" s="137"/>
      <c r="Z12" s="137"/>
    </row>
    <row r="13" spans="1:26" s="136" customFormat="1" ht="18" customHeight="1">
      <c r="A13" s="175"/>
      <c r="B13" s="171" t="s">
        <v>327</v>
      </c>
      <c r="C13" s="177">
        <f>C14+C15</f>
        <v>122032748143.17052</v>
      </c>
      <c r="D13" s="177">
        <f aca="true" t="shared" si="0" ref="D13:S13">D14+D15</f>
        <v>56123878917.323006</v>
      </c>
      <c r="E13" s="177">
        <f t="shared" si="0"/>
        <v>65908869225.8475</v>
      </c>
      <c r="F13" s="177">
        <f t="shared" si="0"/>
        <v>72276164571.4365</v>
      </c>
      <c r="G13" s="177">
        <f t="shared" si="0"/>
        <v>34629405948.66049</v>
      </c>
      <c r="H13" s="177">
        <f t="shared" si="0"/>
        <v>9042942150.029</v>
      </c>
      <c r="I13" s="177">
        <f t="shared" si="0"/>
        <v>11125954097.5175</v>
      </c>
      <c r="J13" s="177">
        <f t="shared" si="0"/>
        <v>4566793227.1779995</v>
      </c>
      <c r="K13" s="177">
        <f t="shared" si="0"/>
        <v>9875949663.942997</v>
      </c>
      <c r="L13" s="177">
        <f t="shared" si="0"/>
        <v>17766809.993</v>
      </c>
      <c r="M13" s="177">
        <f t="shared" si="0"/>
        <v>34621495309.26299</v>
      </c>
      <c r="N13" s="177">
        <f t="shared" si="0"/>
        <v>3025263313.5129995</v>
      </c>
      <c r="O13" s="177">
        <f t="shared" si="0"/>
        <v>49756583571.73401</v>
      </c>
      <c r="P13" s="177">
        <f t="shared" si="0"/>
        <v>8205922571.756004</v>
      </c>
      <c r="Q13" s="177">
        <f t="shared" si="0"/>
        <v>1929744925.6610003</v>
      </c>
      <c r="R13" s="177">
        <f t="shared" si="0"/>
        <v>39620916074.317</v>
      </c>
      <c r="S13" s="177">
        <f t="shared" si="0"/>
        <v>87403342194.50998</v>
      </c>
      <c r="T13" s="178">
        <f>G13/F13</f>
        <v>0.47912622583110914</v>
      </c>
      <c r="U13" s="179">
        <f>F13/C13</f>
        <v>0.592268597332915</v>
      </c>
      <c r="V13" s="137"/>
      <c r="W13" s="137"/>
      <c r="X13" s="137"/>
      <c r="Y13" s="137"/>
      <c r="Z13" s="137"/>
    </row>
    <row r="14" spans="1:26" s="136" customFormat="1" ht="18" customHeight="1">
      <c r="A14" s="175"/>
      <c r="B14" s="171" t="s">
        <v>328</v>
      </c>
      <c r="C14" s="177">
        <v>84699818</v>
      </c>
      <c r="D14" s="177">
        <v>26244725</v>
      </c>
      <c r="E14" s="177">
        <v>58455093</v>
      </c>
      <c r="F14" s="177">
        <v>72244080</v>
      </c>
      <c r="G14" s="177">
        <v>41007754</v>
      </c>
      <c r="H14" s="177">
        <v>483905</v>
      </c>
      <c r="I14" s="177">
        <v>5868730</v>
      </c>
      <c r="J14" s="177">
        <v>17354700</v>
      </c>
      <c r="K14" s="177">
        <v>17294415</v>
      </c>
      <c r="L14" s="177">
        <v>6004</v>
      </c>
      <c r="M14" s="177">
        <v>2179798</v>
      </c>
      <c r="N14" s="177">
        <v>29056528</v>
      </c>
      <c r="O14" s="177">
        <v>12455738</v>
      </c>
      <c r="P14" s="177">
        <v>12455738</v>
      </c>
      <c r="Q14" s="177">
        <v>0</v>
      </c>
      <c r="R14" s="177">
        <v>0</v>
      </c>
      <c r="S14" s="177">
        <f>O14+N14+M14</f>
        <v>43692064</v>
      </c>
      <c r="T14" s="178">
        <f>G14/F14</f>
        <v>0.5676278803744196</v>
      </c>
      <c r="U14" s="179">
        <f>F14/C14</f>
        <v>0.8529425647644249</v>
      </c>
      <c r="V14" s="137"/>
      <c r="W14" s="137"/>
      <c r="X14" s="137"/>
      <c r="Y14" s="137"/>
      <c r="Z14" s="137"/>
    </row>
    <row r="15" spans="1:26" s="140" customFormat="1" ht="19.5" customHeight="1">
      <c r="A15" s="150"/>
      <c r="B15" s="171" t="s">
        <v>319</v>
      </c>
      <c r="C15" s="177">
        <f aca="true" t="shared" si="1" ref="C15:S15">SUM(C16:C78)</f>
        <v>121948048325.17052</v>
      </c>
      <c r="D15" s="177">
        <f t="shared" si="1"/>
        <v>56097634192.323006</v>
      </c>
      <c r="E15" s="177">
        <f t="shared" si="1"/>
        <v>65850414132.8475</v>
      </c>
      <c r="F15" s="177">
        <f>G15+M15+N15</f>
        <v>72203920491.4365</v>
      </c>
      <c r="G15" s="177">
        <f>H15+I15+J15+K15+L15</f>
        <v>34588398194.66049</v>
      </c>
      <c r="H15" s="177">
        <f t="shared" si="1"/>
        <v>9042458245.029</v>
      </c>
      <c r="I15" s="177">
        <f t="shared" si="1"/>
        <v>11120085367.5175</v>
      </c>
      <c r="J15" s="177">
        <f t="shared" si="1"/>
        <v>4549438527.1779995</v>
      </c>
      <c r="K15" s="177">
        <f t="shared" si="1"/>
        <v>9858655248.942997</v>
      </c>
      <c r="L15" s="177">
        <f t="shared" si="1"/>
        <v>17760805.993</v>
      </c>
      <c r="M15" s="177">
        <f t="shared" si="1"/>
        <v>34619315511.26299</v>
      </c>
      <c r="N15" s="177">
        <f t="shared" si="1"/>
        <v>2996206785.5129995</v>
      </c>
      <c r="O15" s="177">
        <f t="shared" si="1"/>
        <v>49744127833.73401</v>
      </c>
      <c r="P15" s="177">
        <f t="shared" si="1"/>
        <v>8193466833.756004</v>
      </c>
      <c r="Q15" s="177">
        <f t="shared" si="1"/>
        <v>1929744925.6610003</v>
      </c>
      <c r="R15" s="177">
        <f t="shared" si="1"/>
        <v>39620916074.317</v>
      </c>
      <c r="S15" s="177">
        <f t="shared" si="1"/>
        <v>87359650130.50998</v>
      </c>
      <c r="T15" s="178">
        <f>G15/F15</f>
        <v>0.479037674952328</v>
      </c>
      <c r="U15" s="179">
        <f>F15/C15</f>
        <v>0.5920875445165558</v>
      </c>
      <c r="V15" s="138">
        <f aca="true" t="shared" si="2" ref="V15:V46">I15+J15+L15+M15+N15</f>
        <v>53302806997.46449</v>
      </c>
      <c r="W15" s="138">
        <f aca="true" t="shared" si="3" ref="W15:W46">I15+J15+L15</f>
        <v>15687284700.6885</v>
      </c>
      <c r="X15" s="172">
        <f aca="true" t="shared" si="4" ref="X15:X46">W15/V15</f>
        <v>0.29430503915928313</v>
      </c>
      <c r="Y15" s="172">
        <f aca="true" t="shared" si="5" ref="Y15:Y46">V15/Z15</f>
        <v>0.47210069013969663</v>
      </c>
      <c r="Z15" s="138">
        <f aca="true" t="shared" si="6" ref="Z15:Z46">C15-H15</f>
        <v>112905590080.14151</v>
      </c>
    </row>
    <row r="16" spans="1:27" s="139" customFormat="1" ht="18.75" customHeight="1">
      <c r="A16" s="146">
        <v>1</v>
      </c>
      <c r="B16" s="147" t="str">
        <f>'[1]TH Tien 07'!B12</f>
        <v>An Giang</v>
      </c>
      <c r="C16" s="148">
        <f>'[1]TH Tien 07'!C12</f>
        <v>2447802253</v>
      </c>
      <c r="D16" s="148">
        <f>'[1]TH Tien 07'!D12</f>
        <v>649666589</v>
      </c>
      <c r="E16" s="148">
        <f>'[1]TH Tien 07'!E12</f>
        <v>1798135664</v>
      </c>
      <c r="F16" s="148">
        <f>'[1]TH Tien 07'!F12</f>
        <v>1913008380</v>
      </c>
      <c r="G16" s="148">
        <f>'[1]TH Tien 07'!G12</f>
        <v>870889221</v>
      </c>
      <c r="H16" s="148">
        <f>'[1]TH Tien 07'!H12</f>
        <v>416980149</v>
      </c>
      <c r="I16" s="148">
        <f>'[1]TH Tien 07'!I12</f>
        <v>216537698</v>
      </c>
      <c r="J16" s="148">
        <f>'[1]TH Tien 07'!J12</f>
        <v>24604085</v>
      </c>
      <c r="K16" s="148">
        <f>'[1]TH Tien 07'!K12</f>
        <v>212704553</v>
      </c>
      <c r="L16" s="148">
        <f>'[1]TH Tien 07'!N12</f>
        <v>62736</v>
      </c>
      <c r="M16" s="148">
        <f>'[1]TH Tien 07'!P12</f>
        <v>980514436</v>
      </c>
      <c r="N16" s="148">
        <f>'[1]TH Tien 07'!Q12</f>
        <v>61604723</v>
      </c>
      <c r="O16" s="148">
        <f>'[1]TH Tien 07'!R12</f>
        <v>534793873</v>
      </c>
      <c r="P16" s="148">
        <f>'[1]TH Tien 07'!S12</f>
        <v>93174423</v>
      </c>
      <c r="Q16" s="148">
        <f>'[1]TH Tien 07'!T12</f>
        <v>111118257</v>
      </c>
      <c r="R16" s="148">
        <f>'[1]TH Tien 07'!U12</f>
        <v>330501193</v>
      </c>
      <c r="S16" s="148">
        <f>'[1]TH Tien 07'!V12</f>
        <v>1576913032</v>
      </c>
      <c r="T16" s="173">
        <f>'[1]TH Tien 07'!W12</f>
        <v>0.45524589965465806</v>
      </c>
      <c r="U16" s="173">
        <f>'[1]TH Tien 07'!X12</f>
        <v>0.7815208020400495</v>
      </c>
      <c r="V16" s="138">
        <f t="shared" si="2"/>
        <v>1283323678</v>
      </c>
      <c r="W16" s="138">
        <f t="shared" si="3"/>
        <v>241204519</v>
      </c>
      <c r="X16" s="172">
        <f t="shared" si="4"/>
        <v>0.18795298733668342</v>
      </c>
      <c r="Y16" s="172">
        <f t="shared" si="5"/>
        <v>0.6319232371325421</v>
      </c>
      <c r="Z16" s="138">
        <f t="shared" si="6"/>
        <v>2030822104</v>
      </c>
      <c r="AA16" s="140"/>
    </row>
    <row r="17" spans="1:27" s="140" customFormat="1" ht="18.75" customHeight="1">
      <c r="A17" s="146">
        <v>2</v>
      </c>
      <c r="B17" s="147" t="str">
        <f>'[1]TH Tien 07'!B13</f>
        <v>Bạc Liêu</v>
      </c>
      <c r="C17" s="148">
        <f>'[1]TH Tien 07'!C13</f>
        <v>352896323</v>
      </c>
      <c r="D17" s="148">
        <f>'[1]TH Tien 07'!D13</f>
        <v>206119984</v>
      </c>
      <c r="E17" s="148">
        <f>'[1]TH Tien 07'!E13</f>
        <v>146776339</v>
      </c>
      <c r="F17" s="148">
        <f>'[1]TH Tien 07'!F13</f>
        <v>220119471</v>
      </c>
      <c r="G17" s="148">
        <f>'[1]TH Tien 07'!G13</f>
        <v>90536281</v>
      </c>
      <c r="H17" s="148">
        <f>'[1]TH Tien 07'!H13</f>
        <v>5643829</v>
      </c>
      <c r="I17" s="148">
        <f>'[1]TH Tien 07'!I13</f>
        <v>63541790</v>
      </c>
      <c r="J17" s="148">
        <f>'[1]TH Tien 07'!J13</f>
        <v>10406355</v>
      </c>
      <c r="K17" s="148">
        <f>'[1]TH Tien 07'!K13</f>
        <v>10703402</v>
      </c>
      <c r="L17" s="148">
        <f>'[1]TH Tien 07'!N13</f>
        <v>240905</v>
      </c>
      <c r="M17" s="148">
        <f>'[1]TH Tien 07'!P13</f>
        <v>128711207</v>
      </c>
      <c r="N17" s="148">
        <f>'[1]TH Tien 07'!Q13</f>
        <v>871983</v>
      </c>
      <c r="O17" s="148">
        <f>'[1]TH Tien 07'!R13</f>
        <v>132776852</v>
      </c>
      <c r="P17" s="148">
        <f>'[1]TH Tien 07'!S13</f>
        <v>19781767</v>
      </c>
      <c r="Q17" s="148">
        <f>'[1]TH Tien 07'!T13</f>
        <v>182000</v>
      </c>
      <c r="R17" s="148">
        <f>'[1]TH Tien 07'!U13</f>
        <v>112813085</v>
      </c>
      <c r="S17" s="148">
        <f>'[1]TH Tien 07'!V13</f>
        <v>262360042</v>
      </c>
      <c r="T17" s="173">
        <f>'[1]TH Tien 07'!W13</f>
        <v>0.4113051907161816</v>
      </c>
      <c r="U17" s="173">
        <f>'[1]TH Tien 07'!X13</f>
        <v>0.6237511038050686</v>
      </c>
      <c r="V17" s="138">
        <f t="shared" si="2"/>
        <v>203772240</v>
      </c>
      <c r="W17" s="138">
        <f t="shared" si="3"/>
        <v>74189050</v>
      </c>
      <c r="X17" s="172">
        <f t="shared" si="4"/>
        <v>0.364078296435275</v>
      </c>
      <c r="Y17" s="172">
        <f t="shared" si="5"/>
        <v>0.5868128912560092</v>
      </c>
      <c r="Z17" s="138">
        <f t="shared" si="6"/>
        <v>347252494</v>
      </c>
      <c r="AA17" s="139"/>
    </row>
    <row r="18" spans="1:26" s="140" customFormat="1" ht="18.75" customHeight="1">
      <c r="A18" s="146">
        <v>3</v>
      </c>
      <c r="B18" s="147" t="str">
        <f>'[1]TH Tien 07'!B14</f>
        <v>Bắc Giang</v>
      </c>
      <c r="C18" s="148">
        <f>'[1]TH Tien 07'!C14</f>
        <v>1063931434</v>
      </c>
      <c r="D18" s="148">
        <f>'[1]TH Tien 07'!D14</f>
        <v>461564232</v>
      </c>
      <c r="E18" s="148">
        <f>'[1]TH Tien 07'!E14</f>
        <v>602367202</v>
      </c>
      <c r="F18" s="148">
        <f>'[1]TH Tien 07'!F14</f>
        <v>885986691</v>
      </c>
      <c r="G18" s="148">
        <f>'[1]TH Tien 07'!G14</f>
        <v>268423385</v>
      </c>
      <c r="H18" s="148">
        <f>'[1]TH Tien 07'!H14</f>
        <v>82449543</v>
      </c>
      <c r="I18" s="148">
        <f>'[1]TH Tien 07'!I14</f>
        <v>97313426</v>
      </c>
      <c r="J18" s="148">
        <f>'[1]TH Tien 07'!J14</f>
        <v>21066828</v>
      </c>
      <c r="K18" s="148">
        <f>'[1]TH Tien 07'!K14</f>
        <v>67059865</v>
      </c>
      <c r="L18" s="148">
        <f>'[1]TH Tien 07'!N14</f>
        <v>533723</v>
      </c>
      <c r="M18" s="148">
        <f>'[1]TH Tien 07'!P14</f>
        <v>590160797</v>
      </c>
      <c r="N18" s="148">
        <f>'[1]TH Tien 07'!Q14</f>
        <v>27402509</v>
      </c>
      <c r="O18" s="148">
        <f>'[1]TH Tien 07'!R14</f>
        <v>177944743</v>
      </c>
      <c r="P18" s="148">
        <f>'[1]TH Tien 07'!S14</f>
        <v>79373271</v>
      </c>
      <c r="Q18" s="148">
        <f>'[1]TH Tien 07'!T14</f>
        <v>7528439</v>
      </c>
      <c r="R18" s="148">
        <f>'[1]TH Tien 07'!U14</f>
        <v>91043033</v>
      </c>
      <c r="S18" s="148">
        <f>'[1]TH Tien 07'!V14</f>
        <v>795508049</v>
      </c>
      <c r="T18" s="173">
        <f>'[1]TH Tien 07'!W14</f>
        <v>0.3029654821304759</v>
      </c>
      <c r="U18" s="173">
        <f>'[1]TH Tien 07'!X14</f>
        <v>0.832747922174842</v>
      </c>
      <c r="V18" s="138">
        <f t="shared" si="2"/>
        <v>736477283</v>
      </c>
      <c r="W18" s="138">
        <f t="shared" si="3"/>
        <v>118913977</v>
      </c>
      <c r="X18" s="172">
        <f t="shared" si="4"/>
        <v>0.1614631975009608</v>
      </c>
      <c r="Y18" s="172">
        <f t="shared" si="5"/>
        <v>0.750372767702955</v>
      </c>
      <c r="Z18" s="138">
        <f t="shared" si="6"/>
        <v>981481891</v>
      </c>
    </row>
    <row r="19" spans="1:26" s="140" customFormat="1" ht="18.75" customHeight="1">
      <c r="A19" s="146">
        <v>4</v>
      </c>
      <c r="B19" s="147" t="str">
        <f>'[1]TH Tien 07'!B15</f>
        <v>Bắc Kạn</v>
      </c>
      <c r="C19" s="148">
        <f>'[1]TH Tien 07'!C15</f>
        <v>35302676</v>
      </c>
      <c r="D19" s="148">
        <f>'[1]TH Tien 07'!D15</f>
        <v>18895804</v>
      </c>
      <c r="E19" s="148">
        <f>'[1]TH Tien 07'!E15</f>
        <v>16406872</v>
      </c>
      <c r="F19" s="148">
        <f>'[1]TH Tien 07'!F15</f>
        <v>27327057</v>
      </c>
      <c r="G19" s="148">
        <f>'[1]TH Tien 07'!G15</f>
        <v>13800591</v>
      </c>
      <c r="H19" s="148">
        <f>'[1]TH Tien 07'!H15</f>
        <v>3757901</v>
      </c>
      <c r="I19" s="148">
        <f>'[1]TH Tien 07'!I15</f>
        <v>6213382</v>
      </c>
      <c r="J19" s="148">
        <f>'[1]TH Tien 07'!J15</f>
        <v>2131736</v>
      </c>
      <c r="K19" s="148">
        <f>'[1]TH Tien 07'!K15</f>
        <v>1416241</v>
      </c>
      <c r="L19" s="148">
        <f>'[1]TH Tien 07'!N15</f>
        <v>281331</v>
      </c>
      <c r="M19" s="148">
        <f>'[1]TH Tien 07'!P15</f>
        <v>13395656</v>
      </c>
      <c r="N19" s="148">
        <f>'[1]TH Tien 07'!Q15</f>
        <v>130810</v>
      </c>
      <c r="O19" s="148">
        <f>'[1]TH Tien 07'!R15</f>
        <v>7975619</v>
      </c>
      <c r="P19" s="148">
        <f>'[1]TH Tien 07'!S15</f>
        <v>4422988</v>
      </c>
      <c r="Q19" s="148">
        <f>'[1]TH Tien 07'!T15</f>
        <v>0</v>
      </c>
      <c r="R19" s="148">
        <f>'[1]TH Tien 07'!U15</f>
        <v>3552631</v>
      </c>
      <c r="S19" s="148">
        <f>'[1]TH Tien 07'!V15</f>
        <v>21502085</v>
      </c>
      <c r="T19" s="173">
        <f>'[1]TH Tien 07'!W15</f>
        <v>0.5050156334068465</v>
      </c>
      <c r="U19" s="173">
        <f>'[1]TH Tien 07'!X15</f>
        <v>0.7740789111850898</v>
      </c>
      <c r="V19" s="138">
        <f t="shared" si="2"/>
        <v>22152915</v>
      </c>
      <c r="W19" s="138">
        <f t="shared" si="3"/>
        <v>8626449</v>
      </c>
      <c r="X19" s="172">
        <f t="shared" si="4"/>
        <v>0.3894046900825467</v>
      </c>
      <c r="Y19" s="172">
        <f t="shared" si="5"/>
        <v>0.702268917752623</v>
      </c>
      <c r="Z19" s="138">
        <f t="shared" si="6"/>
        <v>31544775</v>
      </c>
    </row>
    <row r="20" spans="1:26" s="140" customFormat="1" ht="18.75" customHeight="1">
      <c r="A20" s="146">
        <v>5</v>
      </c>
      <c r="B20" s="147" t="str">
        <f>'[1]TH Tien 07'!B16</f>
        <v>Bắc Ninh</v>
      </c>
      <c r="C20" s="148">
        <f>'[1]TH Tien 07'!C16</f>
        <v>939314768</v>
      </c>
      <c r="D20" s="148">
        <f>'[1]TH Tien 07'!D16</f>
        <v>702023572</v>
      </c>
      <c r="E20" s="148">
        <f>'[1]TH Tien 07'!E16</f>
        <v>237291196</v>
      </c>
      <c r="F20" s="148">
        <f>'[1]TH Tien 07'!F16</f>
        <v>794842193</v>
      </c>
      <c r="G20" s="148">
        <f>'[1]TH Tien 07'!G16</f>
        <v>213274731</v>
      </c>
      <c r="H20" s="148">
        <f>'[1]TH Tien 07'!H16</f>
        <v>18545541</v>
      </c>
      <c r="I20" s="148">
        <f>'[1]TH Tien 07'!I16</f>
        <v>71139864</v>
      </c>
      <c r="J20" s="148">
        <f>'[1]TH Tien 07'!J16</f>
        <v>73642039</v>
      </c>
      <c r="K20" s="148">
        <f>'[1]TH Tien 07'!K16</f>
        <v>49451983</v>
      </c>
      <c r="L20" s="148">
        <f>'[1]TH Tien 07'!N16</f>
        <v>495304</v>
      </c>
      <c r="M20" s="148">
        <f>'[1]TH Tien 07'!P16</f>
        <v>558665526</v>
      </c>
      <c r="N20" s="148">
        <f>'[1]TH Tien 07'!Q16</f>
        <v>22901936</v>
      </c>
      <c r="O20" s="148">
        <f>'[1]TH Tien 07'!R16</f>
        <v>144472575</v>
      </c>
      <c r="P20" s="148">
        <f>'[1]TH Tien 07'!S16</f>
        <v>66932828</v>
      </c>
      <c r="Q20" s="148">
        <f>'[1]TH Tien 07'!T16</f>
        <v>0</v>
      </c>
      <c r="R20" s="148">
        <f>'[1]TH Tien 07'!U16</f>
        <v>77539747</v>
      </c>
      <c r="S20" s="148">
        <f>'[1]TH Tien 07'!V16</f>
        <v>726040037</v>
      </c>
      <c r="T20" s="173">
        <f>'[1]TH Tien 07'!W16</f>
        <v>0.26832336390577094</v>
      </c>
      <c r="U20" s="173">
        <f>'[1]TH Tien 07'!X16</f>
        <v>0.846193651029662</v>
      </c>
      <c r="V20" s="138">
        <f t="shared" si="2"/>
        <v>726844669</v>
      </c>
      <c r="W20" s="138">
        <f t="shared" si="3"/>
        <v>145277207</v>
      </c>
      <c r="X20" s="172">
        <f t="shared" si="4"/>
        <v>0.19987380137199576</v>
      </c>
      <c r="Y20" s="172">
        <f t="shared" si="5"/>
        <v>0.7893885326382655</v>
      </c>
      <c r="Z20" s="138">
        <f t="shared" si="6"/>
        <v>920769227</v>
      </c>
    </row>
    <row r="21" spans="1:26" s="140" customFormat="1" ht="18.75" customHeight="1">
      <c r="A21" s="146">
        <v>6</v>
      </c>
      <c r="B21" s="147" t="str">
        <f>'[1]TH Tien 07'!B17</f>
        <v>Bến Tre</v>
      </c>
      <c r="C21" s="148">
        <f>'[1]TH Tien 07'!C17</f>
        <v>575694841.684</v>
      </c>
      <c r="D21" s="148">
        <f>'[1]TH Tien 07'!D17</f>
        <v>336630646.40099996</v>
      </c>
      <c r="E21" s="148">
        <f>'[1]TH Tien 07'!E17</f>
        <v>239064195.283</v>
      </c>
      <c r="F21" s="148">
        <f>'[1]TH Tien 07'!F17</f>
        <v>291990029.755</v>
      </c>
      <c r="G21" s="148">
        <f>'[1]TH Tien 07'!G17</f>
        <v>188803261.665</v>
      </c>
      <c r="H21" s="148">
        <f>'[1]TH Tien 07'!H17</f>
        <v>37989700.61399999</v>
      </c>
      <c r="I21" s="148">
        <f>'[1]TH Tien 07'!I17</f>
        <v>85348266.185</v>
      </c>
      <c r="J21" s="148">
        <f>'[1]TH Tien 07'!J17</f>
        <v>11063715.525999999</v>
      </c>
      <c r="K21" s="148">
        <f>'[1]TH Tien 07'!K17</f>
        <v>54393753.34</v>
      </c>
      <c r="L21" s="148">
        <f>'[1]TH Tien 07'!N17</f>
        <v>7826</v>
      </c>
      <c r="M21" s="148">
        <f>'[1]TH Tien 07'!P17</f>
        <v>103186768.08999999</v>
      </c>
      <c r="N21" s="148">
        <f>'[1]TH Tien 07'!Q17</f>
        <v>0</v>
      </c>
      <c r="O21" s="148">
        <f>'[1]TH Tien 07'!R17</f>
        <v>283704811.929</v>
      </c>
      <c r="P21" s="148">
        <f>'[1]TH Tien 07'!S17</f>
        <v>34620010.598000005</v>
      </c>
      <c r="Q21" s="148">
        <f>'[1]TH Tien 07'!T17</f>
        <v>2133573.2939999998</v>
      </c>
      <c r="R21" s="148">
        <f>'[1]TH Tien 07'!U17</f>
        <v>246951228.03700003</v>
      </c>
      <c r="S21" s="148">
        <f>'[1]TH Tien 07'!V17</f>
        <v>386891580.019</v>
      </c>
      <c r="T21" s="173">
        <f>'[1]TH Tien 07'!W17</f>
        <v>0.6466085907913331</v>
      </c>
      <c r="U21" s="173">
        <f>'[1]TH Tien 07'!X17</f>
        <v>0.5071958416387442</v>
      </c>
      <c r="V21" s="138">
        <f t="shared" si="2"/>
        <v>199606575.801</v>
      </c>
      <c r="W21" s="138">
        <f t="shared" si="3"/>
        <v>96419807.711</v>
      </c>
      <c r="X21" s="172">
        <f t="shared" si="4"/>
        <v>0.48304925488590517</v>
      </c>
      <c r="Y21" s="172">
        <f t="shared" si="5"/>
        <v>0.3712193924792968</v>
      </c>
      <c r="Z21" s="138">
        <f t="shared" si="6"/>
        <v>537705141.07</v>
      </c>
    </row>
    <row r="22" spans="1:26" s="140" customFormat="1" ht="18.75" customHeight="1">
      <c r="A22" s="146">
        <v>7</v>
      </c>
      <c r="B22" s="147" t="str">
        <f>'[1]TH Tien 07'!B18</f>
        <v>Bình Dương</v>
      </c>
      <c r="C22" s="148">
        <f>'[1]TH Tien 07'!C18</f>
        <v>5070765688</v>
      </c>
      <c r="D22" s="148">
        <f>'[1]TH Tien 07'!D18</f>
        <v>3375343121</v>
      </c>
      <c r="E22" s="148">
        <f>'[1]TH Tien 07'!E18</f>
        <v>1695422567</v>
      </c>
      <c r="F22" s="148">
        <f>'[1]TH Tien 07'!F18</f>
        <v>2896314878</v>
      </c>
      <c r="G22" s="148">
        <f>'[1]TH Tien 07'!G18</f>
        <v>1508799181</v>
      </c>
      <c r="H22" s="148">
        <f>'[1]TH Tien 07'!H18</f>
        <v>165242603</v>
      </c>
      <c r="I22" s="148">
        <f>'[1]TH Tien 07'!I18</f>
        <v>465985119</v>
      </c>
      <c r="J22" s="148">
        <f>'[1]TH Tien 07'!J18</f>
        <v>284926679</v>
      </c>
      <c r="K22" s="148">
        <f>'[1]TH Tien 07'!K18</f>
        <v>592639130</v>
      </c>
      <c r="L22" s="148">
        <f>'[1]TH Tien 07'!N18</f>
        <v>5650</v>
      </c>
      <c r="M22" s="148">
        <f>'[1]TH Tien 07'!P18</f>
        <v>1387515697</v>
      </c>
      <c r="N22" s="148">
        <f>'[1]TH Tien 07'!Q18</f>
        <v>0</v>
      </c>
      <c r="O22" s="148">
        <f>'[1]TH Tien 07'!R18</f>
        <v>2174450810</v>
      </c>
      <c r="P22" s="148">
        <f>'[1]TH Tien 07'!S18</f>
        <v>188886269</v>
      </c>
      <c r="Q22" s="148">
        <f>'[1]TH Tien 07'!T18</f>
        <v>235660629</v>
      </c>
      <c r="R22" s="148">
        <f>'[1]TH Tien 07'!U18</f>
        <v>1749903912</v>
      </c>
      <c r="S22" s="148">
        <f>'[1]TH Tien 07'!V18</f>
        <v>3561966507</v>
      </c>
      <c r="T22" s="173">
        <f>'[1]TH Tien 07'!W18</f>
        <v>0.520937551528194</v>
      </c>
      <c r="U22" s="173">
        <f>'[1]TH Tien 07'!X18</f>
        <v>0.5711790006101343</v>
      </c>
      <c r="V22" s="138">
        <f t="shared" si="2"/>
        <v>2138433145</v>
      </c>
      <c r="W22" s="138">
        <f t="shared" si="3"/>
        <v>750917448</v>
      </c>
      <c r="X22" s="172">
        <f t="shared" si="4"/>
        <v>0.3511531093481999</v>
      </c>
      <c r="Y22" s="172">
        <f t="shared" si="5"/>
        <v>0.4359235718488113</v>
      </c>
      <c r="Z22" s="138">
        <f t="shared" si="6"/>
        <v>4905523085</v>
      </c>
    </row>
    <row r="23" spans="1:26" s="140" customFormat="1" ht="18.75" customHeight="1">
      <c r="A23" s="146">
        <v>8</v>
      </c>
      <c r="B23" s="147" t="str">
        <f>'[1]TH Tien 07'!B19</f>
        <v>Bình Định</v>
      </c>
      <c r="C23" s="148">
        <f>'[1]TH Tien 07'!C19</f>
        <v>866636013</v>
      </c>
      <c r="D23" s="148">
        <f>'[1]TH Tien 07'!D19</f>
        <v>554018714</v>
      </c>
      <c r="E23" s="148">
        <f>'[1]TH Tien 07'!E19</f>
        <v>312617299</v>
      </c>
      <c r="F23" s="148">
        <f>'[1]TH Tien 07'!F19</f>
        <v>292814922</v>
      </c>
      <c r="G23" s="148">
        <f>'[1]TH Tien 07'!G19</f>
        <v>213820100</v>
      </c>
      <c r="H23" s="148">
        <f>'[1]TH Tien 07'!H19</f>
        <v>11914550</v>
      </c>
      <c r="I23" s="148">
        <f>'[1]TH Tien 07'!I19</f>
        <v>128507132</v>
      </c>
      <c r="J23" s="148">
        <f>'[1]TH Tien 07'!J19</f>
        <v>14784554</v>
      </c>
      <c r="K23" s="148">
        <f>'[1]TH Tien 07'!K19</f>
        <v>58464228</v>
      </c>
      <c r="L23" s="148">
        <f>'[1]TH Tien 07'!N19</f>
        <v>149636</v>
      </c>
      <c r="M23" s="148">
        <f>'[1]TH Tien 07'!P19</f>
        <v>70111795</v>
      </c>
      <c r="N23" s="148">
        <f>'[1]TH Tien 07'!Q19</f>
        <v>8883027</v>
      </c>
      <c r="O23" s="148">
        <f>'[1]TH Tien 07'!R19</f>
        <v>573821091</v>
      </c>
      <c r="P23" s="148">
        <f>'[1]TH Tien 07'!S19</f>
        <v>50358625</v>
      </c>
      <c r="Q23" s="148">
        <f>'[1]TH Tien 07'!T19</f>
        <v>21916385</v>
      </c>
      <c r="R23" s="148">
        <f>'[1]TH Tien 07'!U19</f>
        <v>501546081</v>
      </c>
      <c r="S23" s="148">
        <f>'[1]TH Tien 07'!V19</f>
        <v>652815913</v>
      </c>
      <c r="T23" s="173">
        <f>'[1]TH Tien 07'!W19</f>
        <v>0.7302226899488408</v>
      </c>
      <c r="U23" s="173">
        <f>'[1]TH Tien 07'!X19</f>
        <v>0.33787532205865073</v>
      </c>
      <c r="V23" s="138">
        <f t="shared" si="2"/>
        <v>222436144</v>
      </c>
      <c r="W23" s="138">
        <f t="shared" si="3"/>
        <v>143441322</v>
      </c>
      <c r="X23" s="172">
        <f t="shared" si="4"/>
        <v>0.644865170833028</v>
      </c>
      <c r="Y23" s="172">
        <f t="shared" si="5"/>
        <v>0.260244013551816</v>
      </c>
      <c r="Z23" s="138">
        <f t="shared" si="6"/>
        <v>854721463</v>
      </c>
    </row>
    <row r="24" spans="1:26" s="140" customFormat="1" ht="18.75" customHeight="1">
      <c r="A24" s="146">
        <v>9</v>
      </c>
      <c r="B24" s="147" t="str">
        <f>'[1]TH Tien 07'!B20</f>
        <v>Bình Phước</v>
      </c>
      <c r="C24" s="148">
        <f>'[1]TH Tien 07'!C20</f>
        <v>1095817646</v>
      </c>
      <c r="D24" s="148">
        <f>'[1]TH Tien 07'!D20</f>
        <v>434922976</v>
      </c>
      <c r="E24" s="148">
        <f>'[1]TH Tien 07'!E20</f>
        <v>660894670</v>
      </c>
      <c r="F24" s="148">
        <f>'[1]TH Tien 07'!F20</f>
        <v>863963155</v>
      </c>
      <c r="G24" s="148">
        <f>'[1]TH Tien 07'!G20</f>
        <v>405775122</v>
      </c>
      <c r="H24" s="148">
        <f>'[1]TH Tien 07'!H20</f>
        <v>27327055</v>
      </c>
      <c r="I24" s="148">
        <f>'[1]TH Tien 07'!I20</f>
        <v>192782733</v>
      </c>
      <c r="J24" s="148">
        <f>'[1]TH Tien 07'!J20</f>
        <v>37939446</v>
      </c>
      <c r="K24" s="148">
        <f>'[1]TH Tien 07'!K20</f>
        <v>147673390</v>
      </c>
      <c r="L24" s="148">
        <f>'[1]TH Tien 07'!N20</f>
        <v>52498</v>
      </c>
      <c r="M24" s="148">
        <f>'[1]TH Tien 07'!P20</f>
        <v>451322425</v>
      </c>
      <c r="N24" s="148">
        <f>'[1]TH Tien 07'!Q20</f>
        <v>6865608</v>
      </c>
      <c r="O24" s="148">
        <f>'[1]TH Tien 07'!R20</f>
        <v>231854491</v>
      </c>
      <c r="P24" s="148">
        <f>'[1]TH Tien 07'!S20</f>
        <v>96120697</v>
      </c>
      <c r="Q24" s="148">
        <f>'[1]TH Tien 07'!T20</f>
        <v>2253982</v>
      </c>
      <c r="R24" s="148">
        <f>'[1]TH Tien 07'!U20</f>
        <v>133479812</v>
      </c>
      <c r="S24" s="148">
        <f>'[1]TH Tien 07'!V20</f>
        <v>690042524</v>
      </c>
      <c r="T24" s="173">
        <f>'[1]TH Tien 07'!W20</f>
        <v>0.4696671607483076</v>
      </c>
      <c r="U24" s="173">
        <f>'[1]TH Tien 07'!X20</f>
        <v>0.7884187283839377</v>
      </c>
      <c r="V24" s="138">
        <f t="shared" si="2"/>
        <v>688962710</v>
      </c>
      <c r="W24" s="138">
        <f t="shared" si="3"/>
        <v>230774677</v>
      </c>
      <c r="X24" s="172">
        <f t="shared" si="4"/>
        <v>0.33495960470777875</v>
      </c>
      <c r="Y24" s="172">
        <f t="shared" si="5"/>
        <v>0.6447999784024303</v>
      </c>
      <c r="Z24" s="138">
        <f t="shared" si="6"/>
        <v>1068490591</v>
      </c>
    </row>
    <row r="25" spans="1:26" s="140" customFormat="1" ht="18.75" customHeight="1">
      <c r="A25" s="146">
        <v>10</v>
      </c>
      <c r="B25" s="147" t="str">
        <f>'[1]TH Tien 07'!B21</f>
        <v>Bình Thuận</v>
      </c>
      <c r="C25" s="148">
        <f>'[1]TH Tien 07'!C21</f>
        <v>1204519841</v>
      </c>
      <c r="D25" s="148">
        <f>'[1]TH Tien 07'!D21</f>
        <v>596468316</v>
      </c>
      <c r="E25" s="148">
        <f>'[1]TH Tien 07'!E21</f>
        <v>608051525</v>
      </c>
      <c r="F25" s="148">
        <f>'[1]TH Tien 07'!F21</f>
        <v>740116677</v>
      </c>
      <c r="G25" s="148">
        <f>'[1]TH Tien 07'!G21</f>
        <v>215289421</v>
      </c>
      <c r="H25" s="148">
        <f>'[1]TH Tien 07'!H21</f>
        <v>4525876</v>
      </c>
      <c r="I25" s="148">
        <f>'[1]TH Tien 07'!I21</f>
        <v>120241478</v>
      </c>
      <c r="J25" s="148">
        <f>'[1]TH Tien 07'!J21</f>
        <v>45721288</v>
      </c>
      <c r="K25" s="148">
        <f>'[1]TH Tien 07'!K21</f>
        <v>44779391</v>
      </c>
      <c r="L25" s="148">
        <f>'[1]TH Tien 07'!N21</f>
        <v>21388</v>
      </c>
      <c r="M25" s="148">
        <f>'[1]TH Tien 07'!P21</f>
        <v>458452800</v>
      </c>
      <c r="N25" s="148">
        <f>'[1]TH Tien 07'!Q21</f>
        <v>66374456</v>
      </c>
      <c r="O25" s="148">
        <f>'[1]TH Tien 07'!R21</f>
        <v>464403164</v>
      </c>
      <c r="P25" s="148">
        <f>'[1]TH Tien 07'!S21</f>
        <v>40814117</v>
      </c>
      <c r="Q25" s="148">
        <f>'[1]TH Tien 07'!T21</f>
        <v>5915584</v>
      </c>
      <c r="R25" s="148">
        <f>'[1]TH Tien 07'!U21</f>
        <v>417673463</v>
      </c>
      <c r="S25" s="148">
        <f>'[1]TH Tien 07'!V21</f>
        <v>989230420</v>
      </c>
      <c r="T25" s="173">
        <f>'[1]TH Tien 07'!W21</f>
        <v>0.29088578556648303</v>
      </c>
      <c r="U25" s="173">
        <f>'[1]TH Tien 07'!X21</f>
        <v>0.6144495522676907</v>
      </c>
      <c r="V25" s="138">
        <f t="shared" si="2"/>
        <v>690811410</v>
      </c>
      <c r="W25" s="138">
        <f t="shared" si="3"/>
        <v>165984154</v>
      </c>
      <c r="X25" s="172">
        <f t="shared" si="4"/>
        <v>0.24027419292336238</v>
      </c>
      <c r="Y25" s="172">
        <f t="shared" si="5"/>
        <v>0.5756790701859905</v>
      </c>
      <c r="Z25" s="138">
        <f t="shared" si="6"/>
        <v>1199993965</v>
      </c>
    </row>
    <row r="26" spans="1:26" s="140" customFormat="1" ht="18.75" customHeight="1">
      <c r="A26" s="146">
        <v>11</v>
      </c>
      <c r="B26" s="147" t="str">
        <f>'[1]TH Tien 07'!B22</f>
        <v>BR-V Tàu</v>
      </c>
      <c r="C26" s="148">
        <f>'[1]TH Tien 07'!C22</f>
        <v>2125240456.268</v>
      </c>
      <c r="D26" s="148">
        <f>'[1]TH Tien 07'!D22</f>
        <v>1256327782.347</v>
      </c>
      <c r="E26" s="148">
        <f>'[1]TH Tien 07'!E22</f>
        <v>868912673.921</v>
      </c>
      <c r="F26" s="148">
        <f>'[1]TH Tien 07'!F22</f>
        <v>1572919871.321</v>
      </c>
      <c r="G26" s="148">
        <f>'[1]TH Tien 07'!G22</f>
        <v>579930982.8989999</v>
      </c>
      <c r="H26" s="148">
        <f>'[1]TH Tien 07'!H22</f>
        <v>175151918.6</v>
      </c>
      <c r="I26" s="148">
        <f>'[1]TH Tien 07'!I22</f>
        <v>167112247.13200003</v>
      </c>
      <c r="J26" s="148">
        <f>'[1]TH Tien 07'!J22</f>
        <v>48582819</v>
      </c>
      <c r="K26" s="148">
        <f>'[1]TH Tien 07'!K22</f>
        <v>188827460.167</v>
      </c>
      <c r="L26" s="148">
        <f>'[1]TH Tien 07'!N22</f>
        <v>256538</v>
      </c>
      <c r="M26" s="148">
        <f>'[1]TH Tien 07'!P22</f>
        <v>912285077.422</v>
      </c>
      <c r="N26" s="148">
        <f>'[1]TH Tien 07'!Q22</f>
        <v>80703811</v>
      </c>
      <c r="O26" s="148">
        <f>'[1]TH Tien 07'!R22</f>
        <v>552320584.9469998</v>
      </c>
      <c r="P26" s="148">
        <f>'[1]TH Tien 07'!S22</f>
        <v>185289659.81800002</v>
      </c>
      <c r="Q26" s="148">
        <f>'[1]TH Tien 07'!T22</f>
        <v>8708290.5</v>
      </c>
      <c r="R26" s="148">
        <f>'[1]TH Tien 07'!U22</f>
        <v>358322634.62899977</v>
      </c>
      <c r="S26" s="148">
        <f>'[1]TH Tien 07'!V22</f>
        <v>1545309473.369</v>
      </c>
      <c r="T26" s="173">
        <f>'[1]TH Tien 07'!W22</f>
        <v>0.36869709225044695</v>
      </c>
      <c r="U26" s="173">
        <f>'[1]TH Tien 07'!X22</f>
        <v>0.7401138382633206</v>
      </c>
      <c r="V26" s="138">
        <f t="shared" si="2"/>
        <v>1208940492.5540001</v>
      </c>
      <c r="W26" s="138">
        <f t="shared" si="3"/>
        <v>215951604.13200003</v>
      </c>
      <c r="X26" s="172">
        <f t="shared" si="4"/>
        <v>0.17862881213928242</v>
      </c>
      <c r="Y26" s="172">
        <f t="shared" si="5"/>
        <v>0.61994133558659</v>
      </c>
      <c r="Z26" s="138">
        <f t="shared" si="6"/>
        <v>1950088537.668</v>
      </c>
    </row>
    <row r="27" spans="1:26" s="140" customFormat="1" ht="18.75" customHeight="1">
      <c r="A27" s="146">
        <v>12</v>
      </c>
      <c r="B27" s="147" t="str">
        <f>'[1]TH Tien 07'!B23</f>
        <v>Cà Mau</v>
      </c>
      <c r="C27" s="148">
        <f>'[1]TH Tien 07'!C23</f>
        <v>750887290</v>
      </c>
      <c r="D27" s="148">
        <f>'[1]TH Tien 07'!D23</f>
        <v>522694423</v>
      </c>
      <c r="E27" s="148">
        <f>'[1]TH Tien 07'!E23</f>
        <v>228192867</v>
      </c>
      <c r="F27" s="148">
        <f>'[1]TH Tien 07'!F23</f>
        <v>482825571</v>
      </c>
      <c r="G27" s="148">
        <f>'[1]TH Tien 07'!G23</f>
        <v>302718616</v>
      </c>
      <c r="H27" s="148">
        <f>'[1]TH Tien 07'!H23</f>
        <v>25116295</v>
      </c>
      <c r="I27" s="148">
        <f>'[1]TH Tien 07'!I23</f>
        <v>89738017</v>
      </c>
      <c r="J27" s="148">
        <f>'[1]TH Tien 07'!J23</f>
        <v>19931678</v>
      </c>
      <c r="K27" s="148">
        <f>'[1]TH Tien 07'!K23</f>
        <v>167860343</v>
      </c>
      <c r="L27" s="148">
        <f>'[1]TH Tien 07'!N23</f>
        <v>72283</v>
      </c>
      <c r="M27" s="148">
        <f>'[1]TH Tien 07'!P23</f>
        <v>180079489</v>
      </c>
      <c r="N27" s="148">
        <f>'[1]TH Tien 07'!Q23</f>
        <v>27466</v>
      </c>
      <c r="O27" s="148">
        <f>'[1]TH Tien 07'!R23</f>
        <v>268061719</v>
      </c>
      <c r="P27" s="148">
        <f>'[1]TH Tien 07'!S23</f>
        <v>36428212</v>
      </c>
      <c r="Q27" s="148">
        <f>'[1]TH Tien 07'!T23</f>
        <v>1380565</v>
      </c>
      <c r="R27" s="148">
        <f>'[1]TH Tien 07'!U23</f>
        <v>230252942</v>
      </c>
      <c r="S27" s="148">
        <f>'[1]TH Tien 07'!V23</f>
        <v>448168674</v>
      </c>
      <c r="T27" s="173">
        <f>'[1]TH Tien 07'!W23</f>
        <v>0.6269730399179707</v>
      </c>
      <c r="U27" s="173">
        <f>'[1]TH Tien 07'!X23</f>
        <v>0.6430067167603809</v>
      </c>
      <c r="V27" s="138">
        <f t="shared" si="2"/>
        <v>289848933</v>
      </c>
      <c r="W27" s="138">
        <f t="shared" si="3"/>
        <v>109741978</v>
      </c>
      <c r="X27" s="172">
        <f t="shared" si="4"/>
        <v>0.37861784366133927</v>
      </c>
      <c r="Y27" s="172">
        <f t="shared" si="5"/>
        <v>0.39936692840694193</v>
      </c>
      <c r="Z27" s="138">
        <f t="shared" si="6"/>
        <v>725770995</v>
      </c>
    </row>
    <row r="28" spans="1:26" s="140" customFormat="1" ht="18.75" customHeight="1">
      <c r="A28" s="146">
        <v>13</v>
      </c>
      <c r="B28" s="147" t="str">
        <f>'[1]TH Tien 07'!B24</f>
        <v>Cao Bằng</v>
      </c>
      <c r="C28" s="148">
        <f>'[1]TH Tien 07'!C24</f>
        <v>38497368</v>
      </c>
      <c r="D28" s="148">
        <f>'[1]TH Tien 07'!D24</f>
        <v>15604703</v>
      </c>
      <c r="E28" s="148">
        <f>'[1]TH Tien 07'!E24</f>
        <v>22892665</v>
      </c>
      <c r="F28" s="148">
        <f>'[1]TH Tien 07'!F24</f>
        <v>30116377</v>
      </c>
      <c r="G28" s="148">
        <f>'[1]TH Tien 07'!G24</f>
        <v>11792654</v>
      </c>
      <c r="H28" s="148">
        <f>'[1]TH Tien 07'!H24</f>
        <v>644847</v>
      </c>
      <c r="I28" s="148">
        <f>'[1]TH Tien 07'!I24</f>
        <v>8922136</v>
      </c>
      <c r="J28" s="148">
        <f>'[1]TH Tien 07'!J24</f>
        <v>263690</v>
      </c>
      <c r="K28" s="148">
        <f>'[1]TH Tien 07'!K24</f>
        <v>1842056</v>
      </c>
      <c r="L28" s="148">
        <f>'[1]TH Tien 07'!N24</f>
        <v>119925</v>
      </c>
      <c r="M28" s="148">
        <f>'[1]TH Tien 07'!P24</f>
        <v>6733552</v>
      </c>
      <c r="N28" s="148">
        <f>'[1]TH Tien 07'!Q24</f>
        <v>11590171</v>
      </c>
      <c r="O28" s="148">
        <f>'[1]TH Tien 07'!R24</f>
        <v>8380991</v>
      </c>
      <c r="P28" s="148">
        <f>'[1]TH Tien 07'!S24</f>
        <v>7733513</v>
      </c>
      <c r="Q28" s="148">
        <f>'[1]TH Tien 07'!T24</f>
        <v>0</v>
      </c>
      <c r="R28" s="148">
        <f>'[1]TH Tien 07'!U24</f>
        <v>647478</v>
      </c>
      <c r="S28" s="148">
        <f>'[1]TH Tien 07'!V24</f>
        <v>26704714</v>
      </c>
      <c r="T28" s="173">
        <f>'[1]TH Tien 07'!W24</f>
        <v>0.3915694772980163</v>
      </c>
      <c r="U28" s="173">
        <f>'[1]TH Tien 07'!X24</f>
        <v>0.7822970391118687</v>
      </c>
      <c r="V28" s="138">
        <f t="shared" si="2"/>
        <v>27629474</v>
      </c>
      <c r="W28" s="138">
        <f t="shared" si="3"/>
        <v>9305751</v>
      </c>
      <c r="X28" s="172">
        <f t="shared" si="4"/>
        <v>0.3368052175007023</v>
      </c>
      <c r="Y28" s="172">
        <f t="shared" si="5"/>
        <v>0.7299242763777873</v>
      </c>
      <c r="Z28" s="138">
        <f t="shared" si="6"/>
        <v>37852521</v>
      </c>
    </row>
    <row r="29" spans="1:26" s="140" customFormat="1" ht="18.75" customHeight="1">
      <c r="A29" s="146">
        <v>14</v>
      </c>
      <c r="B29" s="147" t="str">
        <f>'[1]TH Tien 07'!B25</f>
        <v>Cần Thơ</v>
      </c>
      <c r="C29" s="148">
        <f>'[1]TH Tien 07'!C25</f>
        <v>2774501398.5</v>
      </c>
      <c r="D29" s="148">
        <f>'[1]TH Tien 07'!D25</f>
        <v>1779153022.5</v>
      </c>
      <c r="E29" s="148">
        <f>'[1]TH Tien 07'!E25</f>
        <v>995348376</v>
      </c>
      <c r="F29" s="148">
        <f>'[1]TH Tien 07'!F25</f>
        <v>1733815131.5</v>
      </c>
      <c r="G29" s="148">
        <f>'[1]TH Tien 07'!G25</f>
        <v>995818579.5</v>
      </c>
      <c r="H29" s="148">
        <f>'[1]TH Tien 07'!H25</f>
        <v>146947517</v>
      </c>
      <c r="I29" s="148">
        <f>'[1]TH Tien 07'!I25</f>
        <v>460310847</v>
      </c>
      <c r="J29" s="148">
        <f>'[1]TH Tien 07'!J25</f>
        <v>73985049</v>
      </c>
      <c r="K29" s="148">
        <f>'[1]TH Tien 07'!K25</f>
        <v>314560189.5</v>
      </c>
      <c r="L29" s="148">
        <f>'[1]TH Tien 07'!N25</f>
        <v>14977</v>
      </c>
      <c r="M29" s="148">
        <f>'[1]TH Tien 07'!P25</f>
        <v>706876934</v>
      </c>
      <c r="N29" s="148">
        <f>'[1]TH Tien 07'!Q25</f>
        <v>31119618</v>
      </c>
      <c r="O29" s="148">
        <f>'[1]TH Tien 07'!R25</f>
        <v>1040686267</v>
      </c>
      <c r="P29" s="148">
        <f>'[1]TH Tien 07'!S25</f>
        <v>160236792</v>
      </c>
      <c r="Q29" s="148">
        <f>'[1]TH Tien 07'!T25</f>
        <v>50428384</v>
      </c>
      <c r="R29" s="148">
        <f>'[1]TH Tien 07'!U25</f>
        <v>830021091</v>
      </c>
      <c r="S29" s="148">
        <f>'[1]TH Tien 07'!V25</f>
        <v>1778682819</v>
      </c>
      <c r="T29" s="173">
        <f>'[1]TH Tien 07'!W25</f>
        <v>0.5743510720421925</v>
      </c>
      <c r="U29" s="173">
        <f>'[1]TH Tien 07'!X25</f>
        <v>0.6249105271445766</v>
      </c>
      <c r="V29" s="138">
        <f t="shared" si="2"/>
        <v>1272307425</v>
      </c>
      <c r="W29" s="138">
        <f t="shared" si="3"/>
        <v>534310873</v>
      </c>
      <c r="X29" s="172">
        <f t="shared" si="4"/>
        <v>0.41995422057683895</v>
      </c>
      <c r="Y29" s="172">
        <f t="shared" si="5"/>
        <v>0.4842174442008679</v>
      </c>
      <c r="Z29" s="138">
        <f t="shared" si="6"/>
        <v>2627553881.5</v>
      </c>
    </row>
    <row r="30" spans="1:26" s="140" customFormat="1" ht="18.75" customHeight="1">
      <c r="A30" s="146">
        <v>15</v>
      </c>
      <c r="B30" s="147" t="str">
        <f>'[1]TH Tien 07'!B26</f>
        <v>Đà Nẵng</v>
      </c>
      <c r="C30" s="148">
        <f>'[1]TH Tien 07'!C26</f>
        <v>3073654728</v>
      </c>
      <c r="D30" s="148">
        <f>'[1]TH Tien 07'!D26</f>
        <v>952630659</v>
      </c>
      <c r="E30" s="148">
        <f>'[1]TH Tien 07'!E26</f>
        <v>2121024069</v>
      </c>
      <c r="F30" s="148">
        <f>'[1]TH Tien 07'!F26</f>
        <v>2379041456</v>
      </c>
      <c r="G30" s="148">
        <f>'[1]TH Tien 07'!G26</f>
        <v>1168681988</v>
      </c>
      <c r="H30" s="148">
        <f>'[1]TH Tien 07'!H26</f>
        <v>573304938</v>
      </c>
      <c r="I30" s="148">
        <f>'[1]TH Tien 07'!I26</f>
        <v>338361037</v>
      </c>
      <c r="J30" s="148">
        <f>'[1]TH Tien 07'!J26</f>
        <v>105812392</v>
      </c>
      <c r="K30" s="148">
        <f>'[1]TH Tien 07'!K26</f>
        <v>151127461</v>
      </c>
      <c r="L30" s="148">
        <f>'[1]TH Tien 07'!N26</f>
        <v>76160</v>
      </c>
      <c r="M30" s="148">
        <f>'[1]TH Tien 07'!P26</f>
        <v>1197569852</v>
      </c>
      <c r="N30" s="148">
        <f>'[1]TH Tien 07'!Q26</f>
        <v>12789616</v>
      </c>
      <c r="O30" s="148">
        <f>'[1]TH Tien 07'!R26</f>
        <v>694613272</v>
      </c>
      <c r="P30" s="148">
        <f>'[1]TH Tien 07'!S26</f>
        <v>106454759</v>
      </c>
      <c r="Q30" s="148">
        <f>'[1]TH Tien 07'!T26</f>
        <v>424005997</v>
      </c>
      <c r="R30" s="148">
        <f>'[1]TH Tien 07'!U26</f>
        <v>164152516</v>
      </c>
      <c r="S30" s="148">
        <f>'[1]TH Tien 07'!V26</f>
        <v>1904972740</v>
      </c>
      <c r="T30" s="173">
        <f>'[1]TH Tien 07'!W26</f>
        <v>0.49124069908599355</v>
      </c>
      <c r="U30" s="173">
        <f>'[1]TH Tien 07'!X26</f>
        <v>0.7740106376710768</v>
      </c>
      <c r="V30" s="138">
        <f t="shared" si="2"/>
        <v>1654609057</v>
      </c>
      <c r="W30" s="138">
        <f t="shared" si="3"/>
        <v>444249589</v>
      </c>
      <c r="X30" s="172">
        <f t="shared" si="4"/>
        <v>0.268492177726548</v>
      </c>
      <c r="Y30" s="172">
        <f t="shared" si="5"/>
        <v>0.6617510332424329</v>
      </c>
      <c r="Z30" s="138">
        <f t="shared" si="6"/>
        <v>2500349790</v>
      </c>
    </row>
    <row r="31" spans="1:26" s="140" customFormat="1" ht="18.75" customHeight="1">
      <c r="A31" s="146">
        <v>16</v>
      </c>
      <c r="B31" s="147" t="str">
        <f>'[1]TH Tien 07'!B27</f>
        <v>Đắk Lắc</v>
      </c>
      <c r="C31" s="148">
        <f>'[1]TH Tien 07'!C27</f>
        <v>1055207869</v>
      </c>
      <c r="D31" s="148">
        <f>'[1]TH Tien 07'!D27</f>
        <v>493585253</v>
      </c>
      <c r="E31" s="148">
        <f>'[1]TH Tien 07'!E27</f>
        <v>561622616</v>
      </c>
      <c r="F31" s="148">
        <f>'[1]TH Tien 07'!F27</f>
        <v>560984604</v>
      </c>
      <c r="G31" s="148">
        <f>'[1]TH Tien 07'!G27</f>
        <v>418756539</v>
      </c>
      <c r="H31" s="148">
        <f>'[1]TH Tien 07'!H27</f>
        <v>45171446</v>
      </c>
      <c r="I31" s="148">
        <f>'[1]TH Tien 07'!I27</f>
        <v>124095808</v>
      </c>
      <c r="J31" s="148">
        <f>'[1]TH Tien 07'!J27</f>
        <v>40057262</v>
      </c>
      <c r="K31" s="148">
        <f>'[1]TH Tien 07'!K27</f>
        <v>209229164</v>
      </c>
      <c r="L31" s="148">
        <f>'[1]TH Tien 07'!N27</f>
        <v>202859</v>
      </c>
      <c r="M31" s="148">
        <f>'[1]TH Tien 07'!P27</f>
        <v>139918138</v>
      </c>
      <c r="N31" s="148">
        <f>'[1]TH Tien 07'!Q27</f>
        <v>2309927</v>
      </c>
      <c r="O31" s="148">
        <f>'[1]TH Tien 07'!R27</f>
        <v>494223265</v>
      </c>
      <c r="P31" s="148">
        <f>'[1]TH Tien 07'!S27</f>
        <v>84581851</v>
      </c>
      <c r="Q31" s="148">
        <f>'[1]TH Tien 07'!T27</f>
        <v>518000</v>
      </c>
      <c r="R31" s="148">
        <f>'[1]TH Tien 07'!U27</f>
        <v>409123414</v>
      </c>
      <c r="S31" s="148">
        <f>'[1]TH Tien 07'!V27</f>
        <v>636451330</v>
      </c>
      <c r="T31" s="173">
        <f>'[1]TH Tien 07'!W27</f>
        <v>0.7464670795136474</v>
      </c>
      <c r="U31" s="173">
        <f>'[1]TH Tien 07'!X27</f>
        <v>0.5316342120644288</v>
      </c>
      <c r="V31" s="138">
        <f t="shared" si="2"/>
        <v>306583994</v>
      </c>
      <c r="W31" s="138">
        <f t="shared" si="3"/>
        <v>164355929</v>
      </c>
      <c r="X31" s="172">
        <f t="shared" si="4"/>
        <v>0.5360877678434837</v>
      </c>
      <c r="Y31" s="172">
        <f t="shared" si="5"/>
        <v>0.30353756262510545</v>
      </c>
      <c r="Z31" s="138">
        <f t="shared" si="6"/>
        <v>1010036423</v>
      </c>
    </row>
    <row r="32" spans="1:26" s="140" customFormat="1" ht="18.75" customHeight="1">
      <c r="A32" s="146">
        <v>17</v>
      </c>
      <c r="B32" s="147" t="str">
        <f>'[1]TH Tien 07'!B28</f>
        <v>Đắk Nông</v>
      </c>
      <c r="C32" s="148">
        <f>'[1]TH Tien 07'!C28</f>
        <v>1022314327</v>
      </c>
      <c r="D32" s="148">
        <f>'[1]TH Tien 07'!D28</f>
        <v>188430196</v>
      </c>
      <c r="E32" s="148">
        <f>'[1]TH Tien 07'!E28</f>
        <v>833884131</v>
      </c>
      <c r="F32" s="148">
        <f>'[1]TH Tien 07'!F28</f>
        <v>782723712</v>
      </c>
      <c r="G32" s="148">
        <f>'[1]TH Tien 07'!G28</f>
        <v>174848868</v>
      </c>
      <c r="H32" s="148">
        <f>'[1]TH Tien 07'!H28</f>
        <v>21261154</v>
      </c>
      <c r="I32" s="148">
        <f>'[1]TH Tien 07'!I28</f>
        <v>115033831</v>
      </c>
      <c r="J32" s="148">
        <f>'[1]TH Tien 07'!J28</f>
        <v>11827481</v>
      </c>
      <c r="K32" s="148">
        <f>'[1]TH Tien 07'!K28</f>
        <v>26682881</v>
      </c>
      <c r="L32" s="148">
        <f>'[1]TH Tien 07'!N28</f>
        <v>43521</v>
      </c>
      <c r="M32" s="148">
        <f>'[1]TH Tien 07'!P28</f>
        <v>585222744</v>
      </c>
      <c r="N32" s="148">
        <f>'[1]TH Tien 07'!Q28</f>
        <v>22652100</v>
      </c>
      <c r="O32" s="148">
        <f>'[1]TH Tien 07'!R28</f>
        <v>239590615</v>
      </c>
      <c r="P32" s="148">
        <f>'[1]TH Tien 07'!S28</f>
        <v>46136647</v>
      </c>
      <c r="Q32" s="148">
        <f>'[1]TH Tien 07'!T28</f>
        <v>0</v>
      </c>
      <c r="R32" s="148">
        <f>'[1]TH Tien 07'!U28</f>
        <v>193453968</v>
      </c>
      <c r="S32" s="148">
        <f>'[1]TH Tien 07'!V28</f>
        <v>847465459</v>
      </c>
      <c r="T32" s="173">
        <f>'[1]TH Tien 07'!W28</f>
        <v>0.2233851681243049</v>
      </c>
      <c r="U32" s="173">
        <f>'[1]TH Tien 07'!X28</f>
        <v>0.7656389931430551</v>
      </c>
      <c r="V32" s="138">
        <f t="shared" si="2"/>
        <v>734779677</v>
      </c>
      <c r="W32" s="138">
        <f t="shared" si="3"/>
        <v>126904833</v>
      </c>
      <c r="X32" s="172">
        <f t="shared" si="4"/>
        <v>0.17271140856553657</v>
      </c>
      <c r="Y32" s="172">
        <f t="shared" si="5"/>
        <v>0.7340066410238529</v>
      </c>
      <c r="Z32" s="138">
        <f t="shared" si="6"/>
        <v>1001053173</v>
      </c>
    </row>
    <row r="33" spans="1:26" s="140" customFormat="1" ht="18.75" customHeight="1">
      <c r="A33" s="146">
        <v>18</v>
      </c>
      <c r="B33" s="147" t="str">
        <f>'[1]TH Tien 07'!B29</f>
        <v>Điện Biên</v>
      </c>
      <c r="C33" s="148">
        <f>'[1]TH Tien 07'!C29</f>
        <v>28190868.05</v>
      </c>
      <c r="D33" s="148">
        <f>'[1]TH Tien 07'!D29</f>
        <v>17343342.1</v>
      </c>
      <c r="E33" s="148">
        <f>'[1]TH Tien 07'!E29</f>
        <v>10847525.95</v>
      </c>
      <c r="F33" s="148">
        <f>'[1]TH Tien 07'!F29</f>
        <v>15488463.95</v>
      </c>
      <c r="G33" s="148">
        <f>'[1]TH Tien 07'!G29</f>
        <v>12704267.95</v>
      </c>
      <c r="H33" s="148">
        <f>'[1]TH Tien 07'!H29</f>
        <v>884268</v>
      </c>
      <c r="I33" s="148">
        <f>'[1]TH Tien 07'!I29</f>
        <v>7157027.95</v>
      </c>
      <c r="J33" s="148">
        <f>'[1]TH Tien 07'!J29</f>
        <v>2098783</v>
      </c>
      <c r="K33" s="148">
        <f>'[1]TH Tien 07'!K29</f>
        <v>2004757</v>
      </c>
      <c r="L33" s="148">
        <f>'[1]TH Tien 07'!N29</f>
        <v>559432</v>
      </c>
      <c r="M33" s="148">
        <f>'[1]TH Tien 07'!P29</f>
        <v>2777177</v>
      </c>
      <c r="N33" s="148">
        <f>'[1]TH Tien 07'!Q29</f>
        <v>7019</v>
      </c>
      <c r="O33" s="148">
        <f>'[1]TH Tien 07'!R29</f>
        <v>12702404.100000001</v>
      </c>
      <c r="P33" s="148">
        <f>'[1]TH Tien 07'!S29</f>
        <v>9962971.1</v>
      </c>
      <c r="Q33" s="148">
        <f>'[1]TH Tien 07'!T29</f>
        <v>0</v>
      </c>
      <c r="R33" s="148">
        <f>'[1]TH Tien 07'!U29</f>
        <v>2739433.000000002</v>
      </c>
      <c r="S33" s="148">
        <f>'[1]TH Tien 07'!V29</f>
        <v>15486600.100000001</v>
      </c>
      <c r="T33" s="173">
        <f>'[1]TH Tien 07'!W29</f>
        <v>0.8202406636973191</v>
      </c>
      <c r="U33" s="173">
        <f>'[1]TH Tien 07'!X29</f>
        <v>0.5494142260014586</v>
      </c>
      <c r="V33" s="138">
        <f t="shared" si="2"/>
        <v>12599438.95</v>
      </c>
      <c r="W33" s="138">
        <f t="shared" si="3"/>
        <v>9815242.95</v>
      </c>
      <c r="X33" s="172">
        <f t="shared" si="4"/>
        <v>0.7790222238427529</v>
      </c>
      <c r="Y33" s="172">
        <f t="shared" si="5"/>
        <v>0.4614063606208639</v>
      </c>
      <c r="Z33" s="138">
        <f t="shared" si="6"/>
        <v>27306600.05</v>
      </c>
    </row>
    <row r="34" spans="1:26" s="140" customFormat="1" ht="18.75" customHeight="1">
      <c r="A34" s="146">
        <v>19</v>
      </c>
      <c r="B34" s="147" t="str">
        <f>'[1]TH Tien 07'!B30</f>
        <v>Đồng Nai</v>
      </c>
      <c r="C34" s="148">
        <f>'[1]TH Tien 07'!C30</f>
        <v>3687492510.58</v>
      </c>
      <c r="D34" s="148">
        <f>'[1]TH Tien 07'!D30</f>
        <v>2165978169.013</v>
      </c>
      <c r="E34" s="148">
        <f>'[1]TH Tien 07'!E30</f>
        <v>1521514341.567</v>
      </c>
      <c r="F34" s="148">
        <f>'[1]TH Tien 07'!F30</f>
        <v>2548708273.4249954</v>
      </c>
      <c r="G34" s="148">
        <f>'[1]TH Tien 07'!G30</f>
        <v>1159833212.491</v>
      </c>
      <c r="H34" s="148">
        <f>'[1]TH Tien 07'!H30</f>
        <v>132029723.967</v>
      </c>
      <c r="I34" s="148">
        <f>'[1]TH Tien 07'!I30</f>
        <v>442327340.047</v>
      </c>
      <c r="J34" s="148">
        <f>'[1]TH Tien 07'!J30</f>
        <v>404973608.14599997</v>
      </c>
      <c r="K34" s="148">
        <f>'[1]TH Tien 07'!K30</f>
        <v>180264958.331</v>
      </c>
      <c r="L34" s="148">
        <f>'[1]TH Tien 07'!N30</f>
        <v>237582</v>
      </c>
      <c r="M34" s="148">
        <f>'[1]TH Tien 07'!P30</f>
        <v>1385892805.9339955</v>
      </c>
      <c r="N34" s="148">
        <f>'[1]TH Tien 07'!Q30</f>
        <v>2982255</v>
      </c>
      <c r="O34" s="148">
        <f>'[1]TH Tien 07'!R30</f>
        <v>1138784237.1550045</v>
      </c>
      <c r="P34" s="148">
        <f>'[1]TH Tien 07'!S30</f>
        <v>611793006.5730045</v>
      </c>
      <c r="Q34" s="148">
        <f>'[1]TH Tien 07'!T30</f>
        <v>9566828</v>
      </c>
      <c r="R34" s="148">
        <f>'[1]TH Tien 07'!U30</f>
        <v>517424402.582</v>
      </c>
      <c r="S34" s="148">
        <f>'[1]TH Tien 07'!V30</f>
        <v>2527659298.0889997</v>
      </c>
      <c r="T34" s="173">
        <f>'[1]TH Tien 07'!W30</f>
        <v>0.455067072439953</v>
      </c>
      <c r="U34" s="173">
        <f>'[1]TH Tien 07'!X30</f>
        <v>0.6911765287962884</v>
      </c>
      <c r="V34" s="138">
        <f t="shared" si="2"/>
        <v>2236413591.1269956</v>
      </c>
      <c r="W34" s="138">
        <f t="shared" si="3"/>
        <v>847538530.193</v>
      </c>
      <c r="X34" s="172">
        <f t="shared" si="4"/>
        <v>0.3789721782927906</v>
      </c>
      <c r="Y34" s="172">
        <f t="shared" si="5"/>
        <v>0.6290077341120043</v>
      </c>
      <c r="Z34" s="138">
        <f t="shared" si="6"/>
        <v>3555462786.613</v>
      </c>
    </row>
    <row r="35" spans="1:26" s="140" customFormat="1" ht="18.75" customHeight="1">
      <c r="A35" s="146">
        <v>20</v>
      </c>
      <c r="B35" s="147" t="str">
        <f>'[1]TH Tien 07'!B31</f>
        <v>Đồng Tháp</v>
      </c>
      <c r="C35" s="148">
        <f>'[1]TH Tien 07'!C31</f>
        <v>1307529262</v>
      </c>
      <c r="D35" s="148">
        <f>'[1]TH Tien 07'!D31</f>
        <v>475052814</v>
      </c>
      <c r="E35" s="148">
        <f>'[1]TH Tien 07'!E31</f>
        <v>832476448</v>
      </c>
      <c r="F35" s="148">
        <f>'[1]TH Tien 07'!F31</f>
        <v>1140134925</v>
      </c>
      <c r="G35" s="148">
        <f>'[1]TH Tien 07'!G31</f>
        <v>463140388</v>
      </c>
      <c r="H35" s="148">
        <f>'[1]TH Tien 07'!H31</f>
        <v>81731756</v>
      </c>
      <c r="I35" s="148">
        <f>'[1]TH Tien 07'!I31</f>
        <v>178537536</v>
      </c>
      <c r="J35" s="148">
        <f>'[1]TH Tien 07'!J31</f>
        <v>23341632</v>
      </c>
      <c r="K35" s="148">
        <f>'[1]TH Tien 07'!K31</f>
        <v>179397738</v>
      </c>
      <c r="L35" s="148">
        <f>'[1]TH Tien 07'!N31</f>
        <v>131726</v>
      </c>
      <c r="M35" s="148">
        <f>'[1]TH Tien 07'!P31</f>
        <v>676994537</v>
      </c>
      <c r="N35" s="148">
        <f>'[1]TH Tien 07'!Q31</f>
        <v>0</v>
      </c>
      <c r="O35" s="148">
        <f>'[1]TH Tien 07'!R31</f>
        <v>167394337</v>
      </c>
      <c r="P35" s="148">
        <f>'[1]TH Tien 07'!S31</f>
        <v>57503847</v>
      </c>
      <c r="Q35" s="148">
        <f>'[1]TH Tien 07'!T31</f>
        <v>899291</v>
      </c>
      <c r="R35" s="148">
        <f>'[1]TH Tien 07'!U31</f>
        <v>108991199</v>
      </c>
      <c r="S35" s="148">
        <f>'[1]TH Tien 07'!V31</f>
        <v>844388874</v>
      </c>
      <c r="T35" s="173">
        <f>'[1]TH Tien 07'!W31</f>
        <v>0.4062154205126205</v>
      </c>
      <c r="U35" s="173">
        <f>'[1]TH Tien 07'!X31</f>
        <v>0.8719766036104207</v>
      </c>
      <c r="V35" s="138">
        <f t="shared" si="2"/>
        <v>879005431</v>
      </c>
      <c r="W35" s="138">
        <f t="shared" si="3"/>
        <v>202010894</v>
      </c>
      <c r="X35" s="172">
        <f t="shared" si="4"/>
        <v>0.22981757208278272</v>
      </c>
      <c r="Y35" s="172">
        <f t="shared" si="5"/>
        <v>0.7170886110450285</v>
      </c>
      <c r="Z35" s="138">
        <f t="shared" si="6"/>
        <v>1225797506</v>
      </c>
    </row>
    <row r="36" spans="1:26" s="140" customFormat="1" ht="18.75" customHeight="1">
      <c r="A36" s="146">
        <v>21</v>
      </c>
      <c r="B36" s="147" t="str">
        <f>'[1]TH Tien 07'!B32</f>
        <v>Gia Lai</v>
      </c>
      <c r="C36" s="148">
        <f>'[1]TH Tien 07'!C32</f>
        <v>957107984</v>
      </c>
      <c r="D36" s="148">
        <f>'[1]TH Tien 07'!D32</f>
        <v>557285757</v>
      </c>
      <c r="E36" s="148">
        <f>'[1]TH Tien 07'!E32</f>
        <v>399822227</v>
      </c>
      <c r="F36" s="148">
        <f>'[1]TH Tien 07'!F32</f>
        <v>705703171</v>
      </c>
      <c r="G36" s="148">
        <f>'[1]TH Tien 07'!G32</f>
        <v>282583394</v>
      </c>
      <c r="H36" s="148">
        <f>'[1]TH Tien 07'!H32</f>
        <v>23775862</v>
      </c>
      <c r="I36" s="148">
        <f>'[1]TH Tien 07'!I32</f>
        <v>134918379</v>
      </c>
      <c r="J36" s="148">
        <f>'[1]TH Tien 07'!J32</f>
        <v>41253742</v>
      </c>
      <c r="K36" s="148">
        <f>'[1]TH Tien 07'!K32</f>
        <v>82560173</v>
      </c>
      <c r="L36" s="148">
        <f>'[1]TH Tien 07'!N32</f>
        <v>75238</v>
      </c>
      <c r="M36" s="148">
        <f>'[1]TH Tien 07'!P32</f>
        <v>421800294</v>
      </c>
      <c r="N36" s="148">
        <f>'[1]TH Tien 07'!Q32</f>
        <v>1319483</v>
      </c>
      <c r="O36" s="148">
        <f>'[1]TH Tien 07'!R32</f>
        <v>251404813</v>
      </c>
      <c r="P36" s="148">
        <f>'[1]TH Tien 07'!S32</f>
        <v>54972908</v>
      </c>
      <c r="Q36" s="148">
        <f>'[1]TH Tien 07'!T32</f>
        <v>8073422</v>
      </c>
      <c r="R36" s="148">
        <f>'[1]TH Tien 07'!U32</f>
        <v>188358483</v>
      </c>
      <c r="S36" s="148">
        <f>'[1]TH Tien 07'!V32</f>
        <v>674524590</v>
      </c>
      <c r="T36" s="173">
        <f>'[1]TH Tien 07'!W32</f>
        <v>0.40042811994109634</v>
      </c>
      <c r="U36" s="173">
        <f>'[1]TH Tien 07'!X32</f>
        <v>0.7373286847432672</v>
      </c>
      <c r="V36" s="138">
        <f t="shared" si="2"/>
        <v>599367136</v>
      </c>
      <c r="W36" s="138">
        <f t="shared" si="3"/>
        <v>176247359</v>
      </c>
      <c r="X36" s="172">
        <f t="shared" si="4"/>
        <v>0.2940557605080303</v>
      </c>
      <c r="Y36" s="172">
        <f t="shared" si="5"/>
        <v>0.6421799077434945</v>
      </c>
      <c r="Z36" s="138">
        <f t="shared" si="6"/>
        <v>933332122</v>
      </c>
    </row>
    <row r="37" spans="1:26" s="140" customFormat="1" ht="18.75" customHeight="1">
      <c r="A37" s="146">
        <v>22</v>
      </c>
      <c r="B37" s="147" t="str">
        <f>'[1]TH Tien 07'!B33</f>
        <v>Hà Giang</v>
      </c>
      <c r="C37" s="148">
        <f>'[1]TH Tien 07'!C33</f>
        <v>51826954</v>
      </c>
      <c r="D37" s="148">
        <f>'[1]TH Tien 07'!D33</f>
        <v>20189136</v>
      </c>
      <c r="E37" s="148">
        <f>'[1]TH Tien 07'!E33</f>
        <v>31637818</v>
      </c>
      <c r="F37" s="148">
        <f>'[1]TH Tien 07'!F33</f>
        <v>42408845</v>
      </c>
      <c r="G37" s="148">
        <f>'[1]TH Tien 07'!G33</f>
        <v>28867195</v>
      </c>
      <c r="H37" s="148">
        <f>'[1]TH Tien 07'!H33</f>
        <v>299793</v>
      </c>
      <c r="I37" s="148">
        <f>'[1]TH Tien 07'!I33</f>
        <v>10614024</v>
      </c>
      <c r="J37" s="148">
        <f>'[1]TH Tien 07'!J33</f>
        <v>6647015</v>
      </c>
      <c r="K37" s="148">
        <f>'[1]TH Tien 07'!K33</f>
        <v>11188374</v>
      </c>
      <c r="L37" s="148">
        <f>'[1]TH Tien 07'!N33</f>
        <v>117989</v>
      </c>
      <c r="M37" s="148">
        <f>'[1]TH Tien 07'!P33</f>
        <v>10056806</v>
      </c>
      <c r="N37" s="148">
        <f>'[1]TH Tien 07'!Q33</f>
        <v>3484844</v>
      </c>
      <c r="O37" s="148">
        <f>'[1]TH Tien 07'!R33</f>
        <v>9418109</v>
      </c>
      <c r="P37" s="148">
        <f>'[1]TH Tien 07'!S33</f>
        <v>8208086</v>
      </c>
      <c r="Q37" s="148">
        <f>'[1]TH Tien 07'!T33</f>
        <v>0</v>
      </c>
      <c r="R37" s="148">
        <f>'[1]TH Tien 07'!U33</f>
        <v>1210023</v>
      </c>
      <c r="S37" s="148">
        <f>'[1]TH Tien 07'!V33</f>
        <v>22959759</v>
      </c>
      <c r="T37" s="173">
        <f>'[1]TH Tien 07'!W33</f>
        <v>0.6806880734431697</v>
      </c>
      <c r="U37" s="173">
        <f>'[1]TH Tien 07'!X33</f>
        <v>0.8182777826379687</v>
      </c>
      <c r="V37" s="138">
        <f t="shared" si="2"/>
        <v>30920678</v>
      </c>
      <c r="W37" s="138">
        <f t="shared" si="3"/>
        <v>17379028</v>
      </c>
      <c r="X37" s="172">
        <f t="shared" si="4"/>
        <v>0.5620519705292362</v>
      </c>
      <c r="Y37" s="172">
        <f t="shared" si="5"/>
        <v>0.6000850308830328</v>
      </c>
      <c r="Z37" s="138">
        <f t="shared" si="6"/>
        <v>51527161</v>
      </c>
    </row>
    <row r="38" spans="1:26" s="140" customFormat="1" ht="18.75" customHeight="1">
      <c r="A38" s="146">
        <v>23</v>
      </c>
      <c r="B38" s="147" t="str">
        <f>'[1]TH Tien 07'!B34</f>
        <v>Hà Nam</v>
      </c>
      <c r="C38" s="148">
        <f>'[1]TH Tien 07'!C34</f>
        <v>429055410</v>
      </c>
      <c r="D38" s="148">
        <f>'[1]TH Tien 07'!D34</f>
        <v>35852419</v>
      </c>
      <c r="E38" s="148">
        <f>'[1]TH Tien 07'!E34</f>
        <v>393202991</v>
      </c>
      <c r="F38" s="148">
        <f>'[1]TH Tien 07'!F34</f>
        <v>368328631</v>
      </c>
      <c r="G38" s="148">
        <f>'[1]TH Tien 07'!G34</f>
        <v>262457772</v>
      </c>
      <c r="H38" s="148">
        <f>'[1]TH Tien 07'!H34</f>
        <v>165931946</v>
      </c>
      <c r="I38" s="148">
        <f>'[1]TH Tien 07'!I34</f>
        <v>24907434</v>
      </c>
      <c r="J38" s="148">
        <f>'[1]TH Tien 07'!J34</f>
        <v>3780579</v>
      </c>
      <c r="K38" s="148">
        <f>'[1]TH Tien 07'!K34</f>
        <v>67812982</v>
      </c>
      <c r="L38" s="148">
        <f>'[1]TH Tien 07'!N34</f>
        <v>24831</v>
      </c>
      <c r="M38" s="148">
        <f>'[1]TH Tien 07'!P34</f>
        <v>3509130</v>
      </c>
      <c r="N38" s="148">
        <f>'[1]TH Tien 07'!Q34</f>
        <v>102361729</v>
      </c>
      <c r="O38" s="148">
        <f>'[1]TH Tien 07'!R34</f>
        <v>60726779</v>
      </c>
      <c r="P38" s="148">
        <f>'[1]TH Tien 07'!S34</f>
        <v>56311793</v>
      </c>
      <c r="Q38" s="148">
        <f>'[1]TH Tien 07'!T34</f>
        <v>986055</v>
      </c>
      <c r="R38" s="148">
        <f>'[1]TH Tien 07'!U34</f>
        <v>3428931</v>
      </c>
      <c r="S38" s="148">
        <f>'[1]TH Tien 07'!V34</f>
        <v>166597638</v>
      </c>
      <c r="T38" s="173">
        <f>'[1]TH Tien 07'!W34</f>
        <v>0.7125641340653749</v>
      </c>
      <c r="U38" s="173">
        <f>'[1]TH Tien 07'!X34</f>
        <v>0.8584640175030074</v>
      </c>
      <c r="V38" s="138">
        <f t="shared" si="2"/>
        <v>134583703</v>
      </c>
      <c r="W38" s="138">
        <f t="shared" si="3"/>
        <v>28712844</v>
      </c>
      <c r="X38" s="172">
        <f t="shared" si="4"/>
        <v>0.21334562328100007</v>
      </c>
      <c r="Y38" s="172">
        <f t="shared" si="5"/>
        <v>0.5114849924596614</v>
      </c>
      <c r="Z38" s="138">
        <f t="shared" si="6"/>
        <v>263123464</v>
      </c>
    </row>
    <row r="39" spans="1:26" s="140" customFormat="1" ht="18.75" customHeight="1">
      <c r="A39" s="146">
        <v>24</v>
      </c>
      <c r="B39" s="147" t="str">
        <f>'[1]TH Tien 07'!B35</f>
        <v>Hà Nội</v>
      </c>
      <c r="C39" s="148">
        <f>'[1]TH Tien 07'!C35</f>
        <v>11302776564.619</v>
      </c>
      <c r="D39" s="148">
        <f>'[1]TH Tien 07'!D35</f>
        <v>3414793399</v>
      </c>
      <c r="E39" s="148">
        <f>'[1]TH Tien 07'!E35</f>
        <v>7887983165.6189995</v>
      </c>
      <c r="F39" s="148">
        <f>'[1]TH Tien 07'!F35</f>
        <v>9871392905.485</v>
      </c>
      <c r="G39" s="148">
        <f>'[1]TH Tien 07'!G35</f>
        <v>4313912971.983</v>
      </c>
      <c r="H39" s="148">
        <f>'[1]TH Tien 07'!H35</f>
        <v>833491703</v>
      </c>
      <c r="I39" s="148">
        <f>'[1]TH Tien 07'!I35</f>
        <v>925053387.017</v>
      </c>
      <c r="J39" s="148">
        <f>'[1]TH Tien 07'!J35</f>
        <v>474191302.966</v>
      </c>
      <c r="K39" s="148">
        <f>'[1]TH Tien 07'!K35</f>
        <v>2080158668</v>
      </c>
      <c r="L39" s="148">
        <f>'[1]TH Tien 07'!N35</f>
        <v>1017911</v>
      </c>
      <c r="M39" s="148">
        <f>'[1]TH Tien 07'!P35</f>
        <v>5540500505.502</v>
      </c>
      <c r="N39" s="148">
        <f>'[1]TH Tien 07'!Q35</f>
        <v>16979428</v>
      </c>
      <c r="O39" s="148">
        <f>'[1]TH Tien 07'!R35</f>
        <v>1431383659.1339989</v>
      </c>
      <c r="P39" s="148">
        <f>'[1]TH Tien 07'!S35</f>
        <v>515835255.13400006</v>
      </c>
      <c r="Q39" s="148">
        <f>'[1]TH Tien 07'!T35</f>
        <v>126515457</v>
      </c>
      <c r="R39" s="148">
        <f>'[1]TH Tien 07'!U35</f>
        <v>789032946.9999988</v>
      </c>
      <c r="S39" s="148">
        <f>'[1]TH Tien 07'!V35</f>
        <v>6988863592.635999</v>
      </c>
      <c r="T39" s="173">
        <f>'[1]TH Tien 07'!W35</f>
        <v>0.4370115761055353</v>
      </c>
      <c r="U39" s="173">
        <f>'[1]TH Tien 07'!X35</f>
        <v>0.873359996904243</v>
      </c>
      <c r="V39" s="138">
        <f t="shared" si="2"/>
        <v>6957742534.485</v>
      </c>
      <c r="W39" s="138">
        <f t="shared" si="3"/>
        <v>1400262600.983</v>
      </c>
      <c r="X39" s="172">
        <f t="shared" si="4"/>
        <v>0.20125243123654116</v>
      </c>
      <c r="Y39" s="172">
        <f t="shared" si="5"/>
        <v>0.6645862278513869</v>
      </c>
      <c r="Z39" s="138">
        <f t="shared" si="6"/>
        <v>10469284861.619</v>
      </c>
    </row>
    <row r="40" spans="1:26" s="140" customFormat="1" ht="18.75" customHeight="1">
      <c r="A40" s="146">
        <v>25</v>
      </c>
      <c r="B40" s="147" t="str">
        <f>'[1]TH Tien 07'!B36</f>
        <v>Hà Tĩnh</v>
      </c>
      <c r="C40" s="148">
        <f>'[1]TH Tien 07'!C36</f>
        <v>99508815</v>
      </c>
      <c r="D40" s="148">
        <f>'[1]TH Tien 07'!D36</f>
        <v>24875593</v>
      </c>
      <c r="E40" s="148">
        <f>'[1]TH Tien 07'!E36</f>
        <v>74633222</v>
      </c>
      <c r="F40" s="148">
        <f>'[1]TH Tien 07'!F36</f>
        <v>89198625</v>
      </c>
      <c r="G40" s="148">
        <f>'[1]TH Tien 07'!G36</f>
        <v>51577786</v>
      </c>
      <c r="H40" s="148">
        <f>'[1]TH Tien 07'!H36</f>
        <v>11461475</v>
      </c>
      <c r="I40" s="148">
        <f>'[1]TH Tien 07'!I36</f>
        <v>26675912</v>
      </c>
      <c r="J40" s="148">
        <f>'[1]TH Tien 07'!J36</f>
        <v>2167275</v>
      </c>
      <c r="K40" s="148">
        <f>'[1]TH Tien 07'!K36</f>
        <v>11148601</v>
      </c>
      <c r="L40" s="148">
        <f>'[1]TH Tien 07'!N36</f>
        <v>124523</v>
      </c>
      <c r="M40" s="148">
        <f>'[1]TH Tien 07'!P36</f>
        <v>36659751</v>
      </c>
      <c r="N40" s="148">
        <f>'[1]TH Tien 07'!Q36</f>
        <v>961088</v>
      </c>
      <c r="O40" s="148">
        <f>'[1]TH Tien 07'!R36</f>
        <v>10310190</v>
      </c>
      <c r="P40" s="148">
        <f>'[1]TH Tien 07'!S36</f>
        <v>6824690</v>
      </c>
      <c r="Q40" s="148">
        <f>'[1]TH Tien 07'!T36</f>
        <v>0</v>
      </c>
      <c r="R40" s="148">
        <f>'[1]TH Tien 07'!U36</f>
        <v>3485500</v>
      </c>
      <c r="S40" s="148">
        <f>'[1]TH Tien 07'!V36</f>
        <v>47931029</v>
      </c>
      <c r="T40" s="173">
        <f>'[1]TH Tien 07'!W36</f>
        <v>0.5782352138275674</v>
      </c>
      <c r="U40" s="173">
        <f>'[1]TH Tien 07'!X36</f>
        <v>0.8963891791898034</v>
      </c>
      <c r="V40" s="138">
        <f t="shared" si="2"/>
        <v>66588549</v>
      </c>
      <c r="W40" s="138">
        <f t="shared" si="3"/>
        <v>28967710</v>
      </c>
      <c r="X40" s="172">
        <f t="shared" si="4"/>
        <v>0.4350253975349425</v>
      </c>
      <c r="Y40" s="172">
        <f t="shared" si="5"/>
        <v>0.7562812119025969</v>
      </c>
      <c r="Z40" s="138">
        <f t="shared" si="6"/>
        <v>88047340</v>
      </c>
    </row>
    <row r="41" spans="1:26" s="140" customFormat="1" ht="18.75" customHeight="1">
      <c r="A41" s="146">
        <v>26</v>
      </c>
      <c r="B41" s="147" t="str">
        <f>'[1]TH Tien 07'!B37</f>
        <v>Hải Dương</v>
      </c>
      <c r="C41" s="148">
        <f>'[1]TH Tien 07'!C37</f>
        <v>1416789978</v>
      </c>
      <c r="D41" s="148">
        <f>'[1]TH Tien 07'!D37</f>
        <v>1237186522</v>
      </c>
      <c r="E41" s="148">
        <f>'[1]TH Tien 07'!E37</f>
        <v>179603456</v>
      </c>
      <c r="F41" s="148">
        <f>'[1]TH Tien 07'!F37</f>
        <v>1344578048</v>
      </c>
      <c r="G41" s="148">
        <f>'[1]TH Tien 07'!G37</f>
        <v>135978759</v>
      </c>
      <c r="H41" s="148">
        <f>'[1]TH Tien 07'!H37</f>
        <v>6284854</v>
      </c>
      <c r="I41" s="148">
        <f>'[1]TH Tien 07'!I37</f>
        <v>42951028</v>
      </c>
      <c r="J41" s="148">
        <f>'[1]TH Tien 07'!J37</f>
        <v>21659265</v>
      </c>
      <c r="K41" s="148">
        <f>'[1]TH Tien 07'!K37</f>
        <v>64696312</v>
      </c>
      <c r="L41" s="148">
        <f>'[1]TH Tien 07'!N37</f>
        <v>387300</v>
      </c>
      <c r="M41" s="148">
        <f>'[1]TH Tien 07'!P37</f>
        <v>190287024</v>
      </c>
      <c r="N41" s="148">
        <f>'[1]TH Tien 07'!Q37</f>
        <v>1018312265</v>
      </c>
      <c r="O41" s="148">
        <f>'[1]TH Tien 07'!R37</f>
        <v>72211930</v>
      </c>
      <c r="P41" s="148">
        <f>'[1]TH Tien 07'!S37</f>
        <v>22161110</v>
      </c>
      <c r="Q41" s="148">
        <f>'[1]TH Tien 07'!T37</f>
        <v>30498742</v>
      </c>
      <c r="R41" s="148">
        <f>'[1]TH Tien 07'!U37</f>
        <v>19552078</v>
      </c>
      <c r="S41" s="148">
        <f>'[1]TH Tien 07'!V37</f>
        <v>1280811219</v>
      </c>
      <c r="T41" s="173">
        <f>'[1]TH Tien 07'!W37</f>
        <v>0.10113117583784917</v>
      </c>
      <c r="U41" s="173">
        <f>'[1]TH Tien 07'!X37</f>
        <v>0.9490313094239011</v>
      </c>
      <c r="V41" s="138">
        <f t="shared" si="2"/>
        <v>1273596882</v>
      </c>
      <c r="W41" s="138">
        <f t="shared" si="3"/>
        <v>64997593</v>
      </c>
      <c r="X41" s="172">
        <f t="shared" si="4"/>
        <v>0.05103466718443175</v>
      </c>
      <c r="Y41" s="172">
        <f t="shared" si="5"/>
        <v>0.9029367283603005</v>
      </c>
      <c r="Z41" s="138">
        <f t="shared" si="6"/>
        <v>1410505124</v>
      </c>
    </row>
    <row r="42" spans="1:26" s="140" customFormat="1" ht="18.75" customHeight="1">
      <c r="A42" s="146">
        <v>27</v>
      </c>
      <c r="B42" s="147" t="str">
        <f>'[1]TH Tien 07'!B38</f>
        <v>Hải Phòng</v>
      </c>
      <c r="C42" s="148">
        <f>'[1]TH Tien 07'!C38</f>
        <v>3819558140</v>
      </c>
      <c r="D42" s="148">
        <f>'[1]TH Tien 07'!D38</f>
        <v>1558704991</v>
      </c>
      <c r="E42" s="148">
        <f>'[1]TH Tien 07'!E38</f>
        <v>2260853149</v>
      </c>
      <c r="F42" s="148">
        <f>'[1]TH Tien 07'!F38</f>
        <v>3417654521</v>
      </c>
      <c r="G42" s="148">
        <f>'[1]TH Tien 07'!G38</f>
        <v>1109340810</v>
      </c>
      <c r="H42" s="148">
        <f>'[1]TH Tien 07'!H38</f>
        <v>334947870</v>
      </c>
      <c r="I42" s="148">
        <f>'[1]TH Tien 07'!I38</f>
        <v>197286740</v>
      </c>
      <c r="J42" s="148">
        <f>'[1]TH Tien 07'!J38</f>
        <v>73773519</v>
      </c>
      <c r="K42" s="148">
        <f>'[1]TH Tien 07'!K38</f>
        <v>502409500</v>
      </c>
      <c r="L42" s="148">
        <f>'[1]TH Tien 07'!N38</f>
        <v>923181</v>
      </c>
      <c r="M42" s="148">
        <f>'[1]TH Tien 07'!P38</f>
        <v>1705688670</v>
      </c>
      <c r="N42" s="148">
        <f>'[1]TH Tien 07'!Q38</f>
        <v>602625041</v>
      </c>
      <c r="O42" s="148">
        <f>'[1]TH Tien 07'!R38</f>
        <v>401903619</v>
      </c>
      <c r="P42" s="148">
        <f>'[1]TH Tien 07'!S38</f>
        <v>107398953</v>
      </c>
      <c r="Q42" s="148">
        <f>'[1]TH Tien 07'!T38</f>
        <v>35536427</v>
      </c>
      <c r="R42" s="148">
        <f>'[1]TH Tien 07'!U38</f>
        <v>258968239</v>
      </c>
      <c r="S42" s="148">
        <f>'[1]TH Tien 07'!V38</f>
        <v>2710217330</v>
      </c>
      <c r="T42" s="173">
        <f>'[1]TH Tien 07'!W38</f>
        <v>0.32459126666653504</v>
      </c>
      <c r="U42" s="173">
        <f>'[1]TH Tien 07'!X38</f>
        <v>0.8947774574260048</v>
      </c>
      <c r="V42" s="138">
        <f t="shared" si="2"/>
        <v>2580297151</v>
      </c>
      <c r="W42" s="138">
        <f t="shared" si="3"/>
        <v>271983440</v>
      </c>
      <c r="X42" s="172">
        <f t="shared" si="4"/>
        <v>0.10540779766182828</v>
      </c>
      <c r="Y42" s="172">
        <f t="shared" si="5"/>
        <v>0.7404837129748802</v>
      </c>
      <c r="Z42" s="138">
        <f t="shared" si="6"/>
        <v>3484610270</v>
      </c>
    </row>
    <row r="43" spans="1:26" s="140" customFormat="1" ht="18.75" customHeight="1">
      <c r="A43" s="146">
        <v>28</v>
      </c>
      <c r="B43" s="147" t="str">
        <f>'[1]TH Tien 07'!B39</f>
        <v>Hậu Giang</v>
      </c>
      <c r="C43" s="148">
        <f>'[1]TH Tien 07'!C39</f>
        <v>536844262</v>
      </c>
      <c r="D43" s="148">
        <f>'[1]TH Tien 07'!D39</f>
        <v>247060614</v>
      </c>
      <c r="E43" s="148">
        <f>'[1]TH Tien 07'!E39</f>
        <v>289783648</v>
      </c>
      <c r="F43" s="148">
        <f>'[1]TH Tien 07'!F39</f>
        <v>399719958</v>
      </c>
      <c r="G43" s="148">
        <f>'[1]TH Tien 07'!G39</f>
        <v>148683558</v>
      </c>
      <c r="H43" s="148">
        <f>'[1]TH Tien 07'!H39</f>
        <v>10854863</v>
      </c>
      <c r="I43" s="148">
        <f>'[1]TH Tien 07'!I39</f>
        <v>73081715</v>
      </c>
      <c r="J43" s="148">
        <f>'[1]TH Tien 07'!J39</f>
        <v>32421174</v>
      </c>
      <c r="K43" s="148">
        <f>'[1]TH Tien 07'!K39</f>
        <v>32323617</v>
      </c>
      <c r="L43" s="148">
        <f>'[1]TH Tien 07'!N39</f>
        <v>2189</v>
      </c>
      <c r="M43" s="148">
        <f>'[1]TH Tien 07'!P39</f>
        <v>251036400</v>
      </c>
      <c r="N43" s="148">
        <f>'[1]TH Tien 07'!Q39</f>
        <v>0</v>
      </c>
      <c r="O43" s="148">
        <f>'[1]TH Tien 07'!R39</f>
        <v>137124304</v>
      </c>
      <c r="P43" s="148">
        <f>'[1]TH Tien 07'!S39</f>
        <v>15002786</v>
      </c>
      <c r="Q43" s="148">
        <f>'[1]TH Tien 07'!T39</f>
        <v>205322</v>
      </c>
      <c r="R43" s="148">
        <f>'[1]TH Tien 07'!U39</f>
        <v>121916196</v>
      </c>
      <c r="S43" s="148">
        <f>'[1]TH Tien 07'!V39</f>
        <v>388160704</v>
      </c>
      <c r="T43" s="173">
        <f>'[1]TH Tien 07'!W39</f>
        <v>0.37196931257558075</v>
      </c>
      <c r="U43" s="173">
        <f>'[1]TH Tien 07'!X39</f>
        <v>0.744573401065801</v>
      </c>
      <c r="V43" s="138">
        <f t="shared" si="2"/>
        <v>356541478</v>
      </c>
      <c r="W43" s="138">
        <f t="shared" si="3"/>
        <v>105505078</v>
      </c>
      <c r="X43" s="172">
        <f t="shared" si="4"/>
        <v>0.2959124940857512</v>
      </c>
      <c r="Y43" s="172">
        <f t="shared" si="5"/>
        <v>0.6778491708727384</v>
      </c>
      <c r="Z43" s="138">
        <f t="shared" si="6"/>
        <v>525989399</v>
      </c>
    </row>
    <row r="44" spans="1:26" s="140" customFormat="1" ht="18.75" customHeight="1">
      <c r="A44" s="146">
        <v>29</v>
      </c>
      <c r="B44" s="147" t="str">
        <f>'[1]TH Tien 07'!B40</f>
        <v>Hòa Bình</v>
      </c>
      <c r="C44" s="148">
        <f>'[1]TH Tien 07'!C40</f>
        <v>100226226.63100001</v>
      </c>
      <c r="D44" s="148">
        <f>'[1]TH Tien 07'!D40</f>
        <v>21159406.674000002</v>
      </c>
      <c r="E44" s="148">
        <f>'[1]TH Tien 07'!E40</f>
        <v>79066819.957</v>
      </c>
      <c r="F44" s="148">
        <f>'[1]TH Tien 07'!F40</f>
        <v>83941770.748</v>
      </c>
      <c r="G44" s="148">
        <f>'[1]TH Tien 07'!G40</f>
        <v>27528731.932</v>
      </c>
      <c r="H44" s="148">
        <f>'[1]TH Tien 07'!H40</f>
        <v>1614195</v>
      </c>
      <c r="I44" s="148">
        <f>'[1]TH Tien 07'!I40</f>
        <v>11692645.549999999</v>
      </c>
      <c r="J44" s="148">
        <f>'[1]TH Tien 07'!J40</f>
        <v>692242</v>
      </c>
      <c r="K44" s="148">
        <f>'[1]TH Tien 07'!K40</f>
        <v>13371917.382000001</v>
      </c>
      <c r="L44" s="148">
        <f>'[1]TH Tien 07'!N40</f>
        <v>157732</v>
      </c>
      <c r="M44" s="148">
        <f>'[1]TH Tien 07'!P40</f>
        <v>56171531.816</v>
      </c>
      <c r="N44" s="148">
        <f>'[1]TH Tien 07'!Q40</f>
        <v>241507</v>
      </c>
      <c r="O44" s="148">
        <f>'[1]TH Tien 07'!R40</f>
        <v>16284455.883000016</v>
      </c>
      <c r="P44" s="148">
        <f>'[1]TH Tien 07'!S40</f>
        <v>8736313.462</v>
      </c>
      <c r="Q44" s="148">
        <f>'[1]TH Tien 07'!T40</f>
        <v>0</v>
      </c>
      <c r="R44" s="148">
        <f>'[1]TH Tien 07'!U40</f>
        <v>7548142.421000017</v>
      </c>
      <c r="S44" s="148">
        <f>'[1]TH Tien 07'!V40</f>
        <v>72697494.69900002</v>
      </c>
      <c r="T44" s="173">
        <f>'[1]TH Tien 07'!W40</f>
        <v>0.3279503361281654</v>
      </c>
      <c r="U44" s="173">
        <f>'[1]TH Tien 07'!X40</f>
        <v>0.8375230073965169</v>
      </c>
      <c r="V44" s="138">
        <f t="shared" si="2"/>
        <v>68955658.366</v>
      </c>
      <c r="W44" s="138">
        <f t="shared" si="3"/>
        <v>12542619.549999999</v>
      </c>
      <c r="X44" s="172">
        <f t="shared" si="4"/>
        <v>0.18189398589201775</v>
      </c>
      <c r="Y44" s="172">
        <f t="shared" si="5"/>
        <v>0.6992621207118793</v>
      </c>
      <c r="Z44" s="138">
        <f t="shared" si="6"/>
        <v>98612031.63100001</v>
      </c>
    </row>
    <row r="45" spans="1:26" s="140" customFormat="1" ht="18.75" customHeight="1">
      <c r="A45" s="146">
        <v>30</v>
      </c>
      <c r="B45" s="147" t="str">
        <f>'[1]TH Tien 07'!B41</f>
        <v>Hồ Chí Minh</v>
      </c>
      <c r="C45" s="148">
        <f>'[1]TH Tien 07'!C41</f>
        <v>47278009910.563</v>
      </c>
      <c r="D45" s="148">
        <f>'[1]TH Tien 07'!D41</f>
        <v>20353908425.947998</v>
      </c>
      <c r="E45" s="148">
        <f>'[1]TH Tien 07'!E41</f>
        <v>26924101484.615</v>
      </c>
      <c r="F45" s="148">
        <f>'[1]TH Tien 07'!F41</f>
        <v>16975644102.244999</v>
      </c>
      <c r="G45" s="148">
        <f>'[1]TH Tien 07'!G41</f>
        <v>9319784930.352</v>
      </c>
      <c r="H45" s="148">
        <f>'[1]TH Tien 07'!H41</f>
        <v>2631722486.851</v>
      </c>
      <c r="I45" s="148">
        <f>'[1]TH Tien 07'!I41</f>
        <v>3318171479.957</v>
      </c>
      <c r="J45" s="148">
        <f>'[1]TH Tien 07'!J41</f>
        <v>1586248707.838</v>
      </c>
      <c r="K45" s="148">
        <f>'[1]TH Tien 07'!K41</f>
        <v>1782610045.7059999</v>
      </c>
      <c r="L45" s="148">
        <f>'[1]TH Tien 07'!N41</f>
        <v>1032210</v>
      </c>
      <c r="M45" s="148">
        <f>'[1]TH Tien 07'!P41</f>
        <v>7335392284.893</v>
      </c>
      <c r="N45" s="148">
        <f>'[1]TH Tien 07'!Q41</f>
        <v>320466887</v>
      </c>
      <c r="O45" s="148">
        <f>'[1]TH Tien 07'!R41</f>
        <v>30302365808.318005</v>
      </c>
      <c r="P45" s="148">
        <f>'[1]TH Tien 07'!S41</f>
        <v>3670317416.224</v>
      </c>
      <c r="Q45" s="148">
        <f>'[1]TH Tien 07'!T41</f>
        <v>619181705</v>
      </c>
      <c r="R45" s="148">
        <f>'[1]TH Tien 07'!U41</f>
        <v>26012866687.094006</v>
      </c>
      <c r="S45" s="148">
        <f>'[1]TH Tien 07'!V41</f>
        <v>37958224980.211006</v>
      </c>
      <c r="T45" s="173">
        <f>'[1]TH Tien 07'!W41</f>
        <v>0.5490092083822301</v>
      </c>
      <c r="U45" s="173">
        <f>'[1]TH Tien 07'!X41</f>
        <v>0.35906003942125</v>
      </c>
      <c r="V45" s="138">
        <f t="shared" si="2"/>
        <v>12561311569.688</v>
      </c>
      <c r="W45" s="138">
        <f t="shared" si="3"/>
        <v>4905452397.795</v>
      </c>
      <c r="X45" s="172">
        <f t="shared" si="4"/>
        <v>0.39052071677232053</v>
      </c>
      <c r="Y45" s="172">
        <f t="shared" si="5"/>
        <v>0.28135176057251704</v>
      </c>
      <c r="Z45" s="138">
        <f t="shared" si="6"/>
        <v>44646287423.712006</v>
      </c>
    </row>
    <row r="46" spans="1:26" s="140" customFormat="1" ht="18.75" customHeight="1">
      <c r="A46" s="146">
        <v>31</v>
      </c>
      <c r="B46" s="147" t="str">
        <f>'[1]TH Tien 07'!B42</f>
        <v>Hưng Yên</v>
      </c>
      <c r="C46" s="148">
        <f>'[1]TH Tien 07'!C42</f>
        <v>495405295.938</v>
      </c>
      <c r="D46" s="148">
        <f>'[1]TH Tien 07'!D42</f>
        <v>158068287.759</v>
      </c>
      <c r="E46" s="148">
        <f>'[1]TH Tien 07'!E42</f>
        <v>337337008.179</v>
      </c>
      <c r="F46" s="148">
        <f>'[1]TH Tien 07'!F42</f>
        <v>400320734.158</v>
      </c>
      <c r="G46" s="148">
        <f>'[1]TH Tien 07'!G42</f>
        <v>158827642.43899998</v>
      </c>
      <c r="H46" s="148">
        <f>'[1]TH Tien 07'!H42</f>
        <v>13325171</v>
      </c>
      <c r="I46" s="148">
        <f>'[1]TH Tien 07'!I42</f>
        <v>100895965.152</v>
      </c>
      <c r="J46" s="148">
        <f>'[1]TH Tien 07'!J42</f>
        <v>26500897.586999997</v>
      </c>
      <c r="K46" s="148">
        <f>'[1]TH Tien 07'!K42</f>
        <v>17579146.7</v>
      </c>
      <c r="L46" s="148">
        <f>'[1]TH Tien 07'!N42</f>
        <v>526462</v>
      </c>
      <c r="M46" s="148">
        <f>'[1]TH Tien 07'!P42</f>
        <v>240506457.71899998</v>
      </c>
      <c r="N46" s="148">
        <f>'[1]TH Tien 07'!Q42</f>
        <v>986634</v>
      </c>
      <c r="O46" s="148">
        <f>'[1]TH Tien 07'!R42</f>
        <v>95084561.78000003</v>
      </c>
      <c r="P46" s="148">
        <f>'[1]TH Tien 07'!S42</f>
        <v>18493984</v>
      </c>
      <c r="Q46" s="148">
        <f>'[1]TH Tien 07'!T42</f>
        <v>13416988</v>
      </c>
      <c r="R46" s="148">
        <f>'[1]TH Tien 07'!U42</f>
        <v>63173589.78000003</v>
      </c>
      <c r="S46" s="148">
        <f>'[1]TH Tien 07'!V42</f>
        <v>336577653.499</v>
      </c>
      <c r="T46" s="173">
        <f>'[1]TH Tien 07'!W42</f>
        <v>0.39675097712104346</v>
      </c>
      <c r="U46" s="173">
        <f>'[1]TH Tien 07'!X42</f>
        <v>0.8080671269370122</v>
      </c>
      <c r="V46" s="138">
        <f t="shared" si="2"/>
        <v>369416416.45799994</v>
      </c>
      <c r="W46" s="138">
        <f t="shared" si="3"/>
        <v>127923324.739</v>
      </c>
      <c r="X46" s="172">
        <f t="shared" si="4"/>
        <v>0.3462848943356148</v>
      </c>
      <c r="Y46" s="172">
        <f t="shared" si="5"/>
        <v>0.7662967157285531</v>
      </c>
      <c r="Z46" s="138">
        <f t="shared" si="6"/>
        <v>482080124.938</v>
      </c>
    </row>
    <row r="47" spans="1:26" s="140" customFormat="1" ht="18.75" customHeight="1">
      <c r="A47" s="146">
        <v>32</v>
      </c>
      <c r="B47" s="147" t="str">
        <f>'[1]TH Tien 07'!B43</f>
        <v>Kiên Giang</v>
      </c>
      <c r="C47" s="148">
        <f>'[1]TH Tien 07'!C43</f>
        <v>1416415788</v>
      </c>
      <c r="D47" s="148">
        <f>'[1]TH Tien 07'!D43</f>
        <v>702874650</v>
      </c>
      <c r="E47" s="148">
        <f>'[1]TH Tien 07'!E43</f>
        <v>713541138</v>
      </c>
      <c r="F47" s="148">
        <f>'[1]TH Tien 07'!F43</f>
        <v>1172360711</v>
      </c>
      <c r="G47" s="148">
        <f>'[1]TH Tien 07'!G43</f>
        <v>616981244</v>
      </c>
      <c r="H47" s="148">
        <f>'[1]TH Tien 07'!H43</f>
        <v>81168647</v>
      </c>
      <c r="I47" s="148">
        <f>'[1]TH Tien 07'!I43</f>
        <v>308881102</v>
      </c>
      <c r="J47" s="148">
        <f>'[1]TH Tien 07'!J43</f>
        <v>61545227</v>
      </c>
      <c r="K47" s="148">
        <f>'[1]TH Tien 07'!K43</f>
        <v>165144758</v>
      </c>
      <c r="L47" s="148">
        <f>'[1]TH Tien 07'!N43</f>
        <v>241510</v>
      </c>
      <c r="M47" s="148">
        <f>'[1]TH Tien 07'!P43</f>
        <v>550666300</v>
      </c>
      <c r="N47" s="148">
        <f>'[1]TH Tien 07'!Q43</f>
        <v>4713167</v>
      </c>
      <c r="O47" s="148">
        <f>'[1]TH Tien 07'!R43</f>
        <v>244055077</v>
      </c>
      <c r="P47" s="148">
        <f>'[1]TH Tien 07'!S43</f>
        <v>82287099</v>
      </c>
      <c r="Q47" s="148">
        <f>'[1]TH Tien 07'!T43</f>
        <v>5405245</v>
      </c>
      <c r="R47" s="148">
        <f>'[1]TH Tien 07'!U43</f>
        <v>156362733</v>
      </c>
      <c r="S47" s="148">
        <f>'[1]TH Tien 07'!V43</f>
        <v>799434544</v>
      </c>
      <c r="T47" s="173">
        <f>'[1]TH Tien 07'!W43</f>
        <v>0.5262725355865324</v>
      </c>
      <c r="U47" s="173">
        <f>'[1]TH Tien 07'!X43</f>
        <v>0.8276953144213329</v>
      </c>
      <c r="V47" s="138">
        <f aca="true" t="shared" si="7" ref="V47:V78">I47+J47+L47+M47+N47</f>
        <v>926047306</v>
      </c>
      <c r="W47" s="138">
        <f aca="true" t="shared" si="8" ref="W47:W78">I47+J47+L47</f>
        <v>370667839</v>
      </c>
      <c r="X47" s="172">
        <f aca="true" t="shared" si="9" ref="X47:X78">W47/V47</f>
        <v>0.40026879469157484</v>
      </c>
      <c r="Y47" s="172">
        <f aca="true" t="shared" si="10" ref="Y47:Y78">V47/Z47</f>
        <v>0.693540002869027</v>
      </c>
      <c r="Z47" s="138">
        <f aca="true" t="shared" si="11" ref="Z47:Z78">C47-H47</f>
        <v>1335247141</v>
      </c>
    </row>
    <row r="48" spans="1:26" s="140" customFormat="1" ht="18.75" customHeight="1">
      <c r="A48" s="146">
        <v>33</v>
      </c>
      <c r="B48" s="147" t="str">
        <f>'[1]TH Tien 07'!B44</f>
        <v>Kon Tum</v>
      </c>
      <c r="C48" s="148">
        <f>'[1]TH Tien 07'!C44</f>
        <v>793039900.5819999</v>
      </c>
      <c r="D48" s="148">
        <f>'[1]TH Tien 07'!D44</f>
        <v>133992530.19400002</v>
      </c>
      <c r="E48" s="148">
        <f>'[1]TH Tien 07'!E44</f>
        <v>659047370.3879999</v>
      </c>
      <c r="F48" s="148">
        <f>'[1]TH Tien 07'!F44</f>
        <v>780054456.629</v>
      </c>
      <c r="G48" s="148">
        <f>'[1]TH Tien 07'!G44</f>
        <v>421908315.45299995</v>
      </c>
      <c r="H48" s="148">
        <f>'[1]TH Tien 07'!H44</f>
        <v>260956166.45099998</v>
      </c>
      <c r="I48" s="148">
        <f>'[1]TH Tien 07'!I44</f>
        <v>52438465.01800001</v>
      </c>
      <c r="J48" s="148">
        <f>'[1]TH Tien 07'!J44</f>
        <v>31384647.779</v>
      </c>
      <c r="K48" s="148">
        <f>'[1]TH Tien 07'!K44</f>
        <v>77088925.38399999</v>
      </c>
      <c r="L48" s="148">
        <f>'[1]TH Tien 07'!N44</f>
        <v>40110.820999999996</v>
      </c>
      <c r="M48" s="148">
        <f>'[1]TH Tien 07'!P44</f>
        <v>350267014.83100003</v>
      </c>
      <c r="N48" s="148">
        <f>'[1]TH Tien 07'!Q44</f>
        <v>7879126.345</v>
      </c>
      <c r="O48" s="148">
        <f>'[1]TH Tien 07'!R44</f>
        <v>12985443.95299995</v>
      </c>
      <c r="P48" s="148">
        <f>'[1]TH Tien 07'!S44</f>
        <v>7144998.832</v>
      </c>
      <c r="Q48" s="148">
        <f>'[1]TH Tien 07'!T44</f>
        <v>14153.936</v>
      </c>
      <c r="R48" s="148">
        <f>'[1]TH Tien 07'!U44</f>
        <v>5826291.184999949</v>
      </c>
      <c r="S48" s="148">
        <f>'[1]TH Tien 07'!V44</f>
        <v>371131585.129</v>
      </c>
      <c r="T48" s="173">
        <f>'[1]TH Tien 07'!W44</f>
        <v>0.540870335227971</v>
      </c>
      <c r="U48" s="173">
        <f>'[1]TH Tien 07'!X44</f>
        <v>0.9836257369352158</v>
      </c>
      <c r="V48" s="138">
        <f t="shared" si="7"/>
        <v>442009364.794</v>
      </c>
      <c r="W48" s="138">
        <f t="shared" si="8"/>
        <v>83863223.618</v>
      </c>
      <c r="X48" s="172">
        <f t="shared" si="9"/>
        <v>0.18973178013340225</v>
      </c>
      <c r="Y48" s="172">
        <f t="shared" si="10"/>
        <v>0.830713920461956</v>
      </c>
      <c r="Z48" s="138">
        <f t="shared" si="11"/>
        <v>532083734.1309999</v>
      </c>
    </row>
    <row r="49" spans="1:26" s="140" customFormat="1" ht="18.75" customHeight="1">
      <c r="A49" s="146">
        <v>34</v>
      </c>
      <c r="B49" s="147" t="str">
        <f>'[1]TH Tien 07'!B45</f>
        <v>Khánh Hoà</v>
      </c>
      <c r="C49" s="148">
        <f>'[1]TH Tien 07'!C45</f>
        <v>1730140483.1644998</v>
      </c>
      <c r="D49" s="148">
        <f>'[1]TH Tien 07'!D45</f>
        <v>1174565992.9429998</v>
      </c>
      <c r="E49" s="148">
        <f>'[1]TH Tien 07'!E45</f>
        <v>555574490.2214999</v>
      </c>
      <c r="F49" s="148">
        <f>'[1]TH Tien 07'!F45</f>
        <v>914584560.9035</v>
      </c>
      <c r="G49" s="148">
        <f>'[1]TH Tien 07'!G45</f>
        <v>543288491.4195</v>
      </c>
      <c r="H49" s="148">
        <f>'[1]TH Tien 07'!H45</f>
        <v>41489406.84</v>
      </c>
      <c r="I49" s="148">
        <f>'[1]TH Tien 07'!I45</f>
        <v>245172028.70749998</v>
      </c>
      <c r="J49" s="148">
        <f>'[1]TH Tien 07'!J45</f>
        <v>129150705.604</v>
      </c>
      <c r="K49" s="148">
        <f>'[1]TH Tien 07'!K45</f>
        <v>127051299.562</v>
      </c>
      <c r="L49" s="148">
        <f>'[1]TH Tien 07'!N45</f>
        <v>425050.706</v>
      </c>
      <c r="M49" s="148">
        <f>'[1]TH Tien 07'!P45</f>
        <v>230635247.217</v>
      </c>
      <c r="N49" s="148">
        <f>'[1]TH Tien 07'!Q45</f>
        <v>140660822.267</v>
      </c>
      <c r="O49" s="148">
        <f>'[1]TH Tien 07'!R45</f>
        <v>815555922.2609998</v>
      </c>
      <c r="P49" s="148">
        <f>'[1]TH Tien 07'!S45</f>
        <v>66783915.408</v>
      </c>
      <c r="Q49" s="148">
        <f>'[1]TH Tien 07'!T45</f>
        <v>19225372.931</v>
      </c>
      <c r="R49" s="148">
        <f>'[1]TH Tien 07'!U45</f>
        <v>729546633.9219998</v>
      </c>
      <c r="S49" s="148">
        <f>'[1]TH Tien 07'!V45</f>
        <v>1186851991.745</v>
      </c>
      <c r="T49" s="173">
        <f>'[1]TH Tien 07'!W45</f>
        <v>0.5940276215496094</v>
      </c>
      <c r="U49" s="173">
        <f>'[1]TH Tien 07'!X45</f>
        <v>0.5286186698727992</v>
      </c>
      <c r="V49" s="138">
        <f t="shared" si="7"/>
        <v>746043854.5014999</v>
      </c>
      <c r="W49" s="138">
        <f t="shared" si="8"/>
        <v>374747785.0174999</v>
      </c>
      <c r="X49" s="172">
        <f t="shared" si="9"/>
        <v>0.502313346268234</v>
      </c>
      <c r="Y49" s="172">
        <f t="shared" si="10"/>
        <v>0.44179870250361675</v>
      </c>
      <c r="Z49" s="138">
        <f t="shared" si="11"/>
        <v>1688651076.3244998</v>
      </c>
    </row>
    <row r="50" spans="1:26" s="140" customFormat="1" ht="18.75" customHeight="1">
      <c r="A50" s="146">
        <v>35</v>
      </c>
      <c r="B50" s="147" t="str">
        <f>'[1]TH Tien 07'!B46</f>
        <v>Lai Châu</v>
      </c>
      <c r="C50" s="148">
        <f>'[1]TH Tien 07'!C46</f>
        <v>12134394</v>
      </c>
      <c r="D50" s="148">
        <f>'[1]TH Tien 07'!D46</f>
        <v>2805834</v>
      </c>
      <c r="E50" s="148">
        <f>'[1]TH Tien 07'!E46</f>
        <v>9328560</v>
      </c>
      <c r="F50" s="148">
        <f>'[1]TH Tien 07'!F46</f>
        <v>10674899</v>
      </c>
      <c r="G50" s="148">
        <f>'[1]TH Tien 07'!G46</f>
        <v>6176418</v>
      </c>
      <c r="H50" s="148">
        <f>'[1]TH Tien 07'!H46</f>
        <v>997783</v>
      </c>
      <c r="I50" s="148">
        <f>'[1]TH Tien 07'!I46</f>
        <v>4100674</v>
      </c>
      <c r="J50" s="148">
        <f>'[1]TH Tien 07'!J46</f>
        <v>73108</v>
      </c>
      <c r="K50" s="148">
        <f>'[1]TH Tien 07'!K46</f>
        <v>908186</v>
      </c>
      <c r="L50" s="148">
        <f>'[1]TH Tien 07'!N46</f>
        <v>96667</v>
      </c>
      <c r="M50" s="148">
        <f>'[1]TH Tien 07'!P46</f>
        <v>4120131</v>
      </c>
      <c r="N50" s="148">
        <f>'[1]TH Tien 07'!Q46</f>
        <v>378350</v>
      </c>
      <c r="O50" s="148">
        <f>'[1]TH Tien 07'!R46</f>
        <v>1459495</v>
      </c>
      <c r="P50" s="148">
        <f>'[1]TH Tien 07'!S46</f>
        <v>1393304</v>
      </c>
      <c r="Q50" s="148">
        <f>'[1]TH Tien 07'!T46</f>
        <v>0</v>
      </c>
      <c r="R50" s="148">
        <f>'[1]TH Tien 07'!U46</f>
        <v>66191</v>
      </c>
      <c r="S50" s="148">
        <f>'[1]TH Tien 07'!V46</f>
        <v>5957976</v>
      </c>
      <c r="T50" s="173">
        <f>'[1]TH Tien 07'!W46</f>
        <v>0.5785926405486366</v>
      </c>
      <c r="U50" s="173">
        <f>'[1]TH Tien 07'!X46</f>
        <v>0.8797224649207863</v>
      </c>
      <c r="V50" s="138">
        <f t="shared" si="7"/>
        <v>8768930</v>
      </c>
      <c r="W50" s="138">
        <f t="shared" si="8"/>
        <v>4270449</v>
      </c>
      <c r="X50" s="172">
        <f t="shared" si="9"/>
        <v>0.48699772948352876</v>
      </c>
      <c r="Y50" s="172">
        <f t="shared" si="10"/>
        <v>0.7873966326021444</v>
      </c>
      <c r="Z50" s="138">
        <f t="shared" si="11"/>
        <v>11136611</v>
      </c>
    </row>
    <row r="51" spans="1:26" s="140" customFormat="1" ht="18.75" customHeight="1">
      <c r="A51" s="146">
        <v>36</v>
      </c>
      <c r="B51" s="147" t="str">
        <f>'[1]TH Tien 07'!B47</f>
        <v>Lạng Sơn</v>
      </c>
      <c r="C51" s="148">
        <f>'[1]TH Tien 07'!C47</f>
        <v>82516718</v>
      </c>
      <c r="D51" s="148">
        <f>'[1]TH Tien 07'!D47</f>
        <v>44836755</v>
      </c>
      <c r="E51" s="148">
        <f>'[1]TH Tien 07'!E47</f>
        <v>37679963</v>
      </c>
      <c r="F51" s="148">
        <f>'[1]TH Tien 07'!F47</f>
        <v>55023041</v>
      </c>
      <c r="G51" s="148">
        <f>'[1]TH Tien 07'!G47</f>
        <v>33605755</v>
      </c>
      <c r="H51" s="148">
        <f>'[1]TH Tien 07'!H47</f>
        <v>1951996</v>
      </c>
      <c r="I51" s="148">
        <f>'[1]TH Tien 07'!I47</f>
        <v>18470975</v>
      </c>
      <c r="J51" s="148">
        <f>'[1]TH Tien 07'!J47</f>
        <v>8272964</v>
      </c>
      <c r="K51" s="148">
        <f>'[1]TH Tien 07'!K47</f>
        <v>4487880</v>
      </c>
      <c r="L51" s="148">
        <f>'[1]TH Tien 07'!N47</f>
        <v>421940</v>
      </c>
      <c r="M51" s="148">
        <f>'[1]TH Tien 07'!P47</f>
        <v>18805386</v>
      </c>
      <c r="N51" s="148">
        <f>'[1]TH Tien 07'!Q47</f>
        <v>2611900</v>
      </c>
      <c r="O51" s="148">
        <f>'[1]TH Tien 07'!R47</f>
        <v>27493677</v>
      </c>
      <c r="P51" s="148">
        <f>'[1]TH Tien 07'!S47</f>
        <v>26700154</v>
      </c>
      <c r="Q51" s="148">
        <f>'[1]TH Tien 07'!T47</f>
        <v>4970</v>
      </c>
      <c r="R51" s="148">
        <f>'[1]TH Tien 07'!U47</f>
        <v>788553</v>
      </c>
      <c r="S51" s="148">
        <f>'[1]TH Tien 07'!V47</f>
        <v>48910963</v>
      </c>
      <c r="T51" s="173">
        <f>'[1]TH Tien 07'!W47</f>
        <v>0.6107578641464037</v>
      </c>
      <c r="U51" s="173">
        <f>'[1]TH Tien 07'!X47</f>
        <v>0.6668108273525857</v>
      </c>
      <c r="V51" s="138">
        <f t="shared" si="7"/>
        <v>48583165</v>
      </c>
      <c r="W51" s="138">
        <f t="shared" si="8"/>
        <v>27165879</v>
      </c>
      <c r="X51" s="172">
        <f t="shared" si="9"/>
        <v>0.5591623970978424</v>
      </c>
      <c r="Y51" s="172">
        <f t="shared" si="10"/>
        <v>0.6030327393173404</v>
      </c>
      <c r="Z51" s="138">
        <f t="shared" si="11"/>
        <v>80564722</v>
      </c>
    </row>
    <row r="52" spans="1:26" s="140" customFormat="1" ht="18.75" customHeight="1">
      <c r="A52" s="146">
        <v>37</v>
      </c>
      <c r="B52" s="147" t="str">
        <f>'[1]TH Tien 07'!B48</f>
        <v>Lào Cai</v>
      </c>
      <c r="C52" s="148">
        <f>'[1]TH Tien 07'!C48</f>
        <v>65443062</v>
      </c>
      <c r="D52" s="148">
        <f>'[1]TH Tien 07'!D48</f>
        <v>26193895</v>
      </c>
      <c r="E52" s="148">
        <f>'[1]TH Tien 07'!E48</f>
        <v>39249167</v>
      </c>
      <c r="F52" s="148">
        <f>'[1]TH Tien 07'!F48</f>
        <v>46600792</v>
      </c>
      <c r="G52" s="148">
        <f>'[1]TH Tien 07'!G48</f>
        <v>30436648</v>
      </c>
      <c r="H52" s="148">
        <f>'[1]TH Tien 07'!H48</f>
        <v>9700131</v>
      </c>
      <c r="I52" s="148">
        <f>'[1]TH Tien 07'!I48</f>
        <v>13507337</v>
      </c>
      <c r="J52" s="148">
        <f>'[1]TH Tien 07'!J48</f>
        <v>2947820</v>
      </c>
      <c r="K52" s="148">
        <f>'[1]TH Tien 07'!K48</f>
        <v>3636258</v>
      </c>
      <c r="L52" s="148">
        <f>'[1]TH Tien 07'!N48</f>
        <v>645102</v>
      </c>
      <c r="M52" s="148">
        <f>'[1]TH Tien 07'!P48</f>
        <v>16164144</v>
      </c>
      <c r="N52" s="148">
        <f>'[1]TH Tien 07'!Q48</f>
        <v>0</v>
      </c>
      <c r="O52" s="148">
        <f>'[1]TH Tien 07'!R48</f>
        <v>18842270</v>
      </c>
      <c r="P52" s="148">
        <f>'[1]TH Tien 07'!S48</f>
        <v>16756490</v>
      </c>
      <c r="Q52" s="148">
        <f>'[1]TH Tien 07'!T48</f>
        <v>0</v>
      </c>
      <c r="R52" s="148">
        <f>'[1]TH Tien 07'!U48</f>
        <v>2085780</v>
      </c>
      <c r="S52" s="148">
        <f>'[1]TH Tien 07'!V48</f>
        <v>35006414</v>
      </c>
      <c r="T52" s="173">
        <f>'[1]TH Tien 07'!W48</f>
        <v>0.6531358522833689</v>
      </c>
      <c r="U52" s="173">
        <f>'[1]TH Tien 07'!X48</f>
        <v>0.712081473204906</v>
      </c>
      <c r="V52" s="138">
        <f t="shared" si="7"/>
        <v>33264403</v>
      </c>
      <c r="W52" s="138">
        <f t="shared" si="8"/>
        <v>17100259</v>
      </c>
      <c r="X52" s="172">
        <f t="shared" si="9"/>
        <v>0.5140708221939231</v>
      </c>
      <c r="Y52" s="172">
        <f t="shared" si="10"/>
        <v>0.5967465722245571</v>
      </c>
      <c r="Z52" s="138">
        <f t="shared" si="11"/>
        <v>55742931</v>
      </c>
    </row>
    <row r="53" spans="1:26" s="140" customFormat="1" ht="18.75" customHeight="1">
      <c r="A53" s="146">
        <v>38</v>
      </c>
      <c r="B53" s="147" t="str">
        <f>'[1]TH Tien 07'!B49</f>
        <v>Lâm Đồng</v>
      </c>
      <c r="C53" s="148">
        <f>'[1]TH Tien 07'!C49</f>
        <v>2018885369</v>
      </c>
      <c r="D53" s="148">
        <f>'[1]TH Tien 07'!D49</f>
        <v>954147760</v>
      </c>
      <c r="E53" s="148">
        <f>'[1]TH Tien 07'!E49</f>
        <v>1064737609</v>
      </c>
      <c r="F53" s="148">
        <f>'[1]TH Tien 07'!F49</f>
        <v>1144172311</v>
      </c>
      <c r="G53" s="148">
        <f>'[1]TH Tien 07'!G49</f>
        <v>744537594</v>
      </c>
      <c r="H53" s="148">
        <f>'[1]TH Tien 07'!H49</f>
        <v>74814000</v>
      </c>
      <c r="I53" s="148">
        <f>'[1]TH Tien 07'!I49</f>
        <v>136580610</v>
      </c>
      <c r="J53" s="148">
        <f>'[1]TH Tien 07'!J49</f>
        <v>43040070</v>
      </c>
      <c r="K53" s="148">
        <f>'[1]TH Tien 07'!K49</f>
        <v>490079486</v>
      </c>
      <c r="L53" s="148">
        <f>'[1]TH Tien 07'!N49</f>
        <v>23428</v>
      </c>
      <c r="M53" s="148">
        <f>'[1]TH Tien 07'!P49</f>
        <v>399634717</v>
      </c>
      <c r="N53" s="148">
        <f>'[1]TH Tien 07'!Q49</f>
        <v>0</v>
      </c>
      <c r="O53" s="148">
        <f>'[1]TH Tien 07'!R49</f>
        <v>874713058</v>
      </c>
      <c r="P53" s="148">
        <f>'[1]TH Tien 07'!S49</f>
        <v>171109873</v>
      </c>
      <c r="Q53" s="148">
        <f>'[1]TH Tien 07'!T49</f>
        <v>16828926</v>
      </c>
      <c r="R53" s="148">
        <f>'[1]TH Tien 07'!U49</f>
        <v>686774259</v>
      </c>
      <c r="S53" s="148">
        <f>'[1]TH Tien 07'!V49</f>
        <v>1274347775</v>
      </c>
      <c r="T53" s="173">
        <f>'[1]TH Tien 07'!W49</f>
        <v>0.6507215625147216</v>
      </c>
      <c r="U53" s="173">
        <f>'[1]TH Tien 07'!X49</f>
        <v>0.5667346589205977</v>
      </c>
      <c r="V53" s="138">
        <f t="shared" si="7"/>
        <v>579278825</v>
      </c>
      <c r="W53" s="138">
        <f t="shared" si="8"/>
        <v>179644108</v>
      </c>
      <c r="X53" s="172">
        <f t="shared" si="9"/>
        <v>0.3101168215496225</v>
      </c>
      <c r="Y53" s="172">
        <f t="shared" si="10"/>
        <v>0.2979719953892289</v>
      </c>
      <c r="Z53" s="138">
        <f t="shared" si="11"/>
        <v>1944071369</v>
      </c>
    </row>
    <row r="54" spans="1:26" s="140" customFormat="1" ht="18.75" customHeight="1">
      <c r="A54" s="146">
        <v>39</v>
      </c>
      <c r="B54" s="147" t="str">
        <f>'[1]TH Tien 07'!B50</f>
        <v>Long An</v>
      </c>
      <c r="C54" s="148">
        <f>'[1]TH Tien 07'!C50</f>
        <v>3796359309</v>
      </c>
      <c r="D54" s="148">
        <f>'[1]TH Tien 07'!D50</f>
        <v>1910692443</v>
      </c>
      <c r="E54" s="148">
        <f>'[1]TH Tien 07'!E50</f>
        <v>1885666866</v>
      </c>
      <c r="F54" s="148">
        <f>'[1]TH Tien 07'!F50</f>
        <v>1808632570</v>
      </c>
      <c r="G54" s="148">
        <f>'[1]TH Tien 07'!G50</f>
        <v>1015338206</v>
      </c>
      <c r="H54" s="148">
        <f>'[1]TH Tien 07'!H50</f>
        <v>423547640</v>
      </c>
      <c r="I54" s="148">
        <f>'[1]TH Tien 07'!I50</f>
        <v>344970745</v>
      </c>
      <c r="J54" s="148">
        <f>'[1]TH Tien 07'!J50</f>
        <v>63073515</v>
      </c>
      <c r="K54" s="148">
        <f>'[1]TH Tien 07'!K50</f>
        <v>183468450</v>
      </c>
      <c r="L54" s="148">
        <f>'[1]TH Tien 07'!N50</f>
        <v>277856</v>
      </c>
      <c r="M54" s="148">
        <f>'[1]TH Tien 07'!P50</f>
        <v>652107773</v>
      </c>
      <c r="N54" s="148">
        <f>'[1]TH Tien 07'!Q50</f>
        <v>141186591</v>
      </c>
      <c r="O54" s="148">
        <f>'[1]TH Tien 07'!R50</f>
        <v>1987726739</v>
      </c>
      <c r="P54" s="148">
        <f>'[1]TH Tien 07'!S50</f>
        <v>242916149</v>
      </c>
      <c r="Q54" s="148">
        <f>'[1]TH Tien 07'!T50</f>
        <v>81607543</v>
      </c>
      <c r="R54" s="148">
        <f>'[1]TH Tien 07'!U50</f>
        <v>1663203047</v>
      </c>
      <c r="S54" s="148">
        <f>'[1]TH Tien 07'!V50</f>
        <v>2781021103</v>
      </c>
      <c r="T54" s="173">
        <f>'[1]TH Tien 07'!W50</f>
        <v>0.5613844530069477</v>
      </c>
      <c r="U54" s="173">
        <f>'[1]TH Tien 07'!X50</f>
        <v>0.47641237901593997</v>
      </c>
      <c r="V54" s="138">
        <f t="shared" si="7"/>
        <v>1201616480</v>
      </c>
      <c r="W54" s="138">
        <f t="shared" si="8"/>
        <v>408322116</v>
      </c>
      <c r="X54" s="172">
        <f t="shared" si="9"/>
        <v>0.3398106823568199</v>
      </c>
      <c r="Y54" s="172">
        <f t="shared" si="10"/>
        <v>0.35626551314567334</v>
      </c>
      <c r="Z54" s="138">
        <f t="shared" si="11"/>
        <v>3372811669</v>
      </c>
    </row>
    <row r="55" spans="1:26" s="140" customFormat="1" ht="18.75" customHeight="1">
      <c r="A55" s="146">
        <v>40</v>
      </c>
      <c r="B55" s="147" t="str">
        <f>'[1]TH Tien 07'!B51</f>
        <v>Nam Định</v>
      </c>
      <c r="C55" s="148">
        <f>'[1]TH Tien 07'!C51</f>
        <v>182002467</v>
      </c>
      <c r="D55" s="148">
        <f>'[1]TH Tien 07'!D51</f>
        <v>36108682</v>
      </c>
      <c r="E55" s="148">
        <f>'[1]TH Tien 07'!E51</f>
        <v>145893785</v>
      </c>
      <c r="F55" s="148">
        <f>'[1]TH Tien 07'!F51</f>
        <v>113658042</v>
      </c>
      <c r="G55" s="148">
        <f>'[1]TH Tien 07'!G51</f>
        <v>78553867</v>
      </c>
      <c r="H55" s="148">
        <f>'[1]TH Tien 07'!H51</f>
        <v>41649538</v>
      </c>
      <c r="I55" s="148">
        <f>'[1]TH Tien 07'!I51</f>
        <v>19697632</v>
      </c>
      <c r="J55" s="148">
        <f>'[1]TH Tien 07'!J51</f>
        <v>9029273</v>
      </c>
      <c r="K55" s="148">
        <f>'[1]TH Tien 07'!K51</f>
        <v>7639843</v>
      </c>
      <c r="L55" s="148">
        <f>'[1]TH Tien 07'!N51</f>
        <v>537581</v>
      </c>
      <c r="M55" s="148">
        <f>'[1]TH Tien 07'!P51</f>
        <v>28965010</v>
      </c>
      <c r="N55" s="148">
        <f>'[1]TH Tien 07'!Q51</f>
        <v>6139165</v>
      </c>
      <c r="O55" s="148">
        <f>'[1]TH Tien 07'!R51</f>
        <v>68344425</v>
      </c>
      <c r="P55" s="148">
        <f>'[1]TH Tien 07'!S51</f>
        <v>59532986</v>
      </c>
      <c r="Q55" s="148">
        <f>'[1]TH Tien 07'!T51</f>
        <v>2891750</v>
      </c>
      <c r="R55" s="148">
        <f>'[1]TH Tien 07'!U51</f>
        <v>5919689</v>
      </c>
      <c r="S55" s="148">
        <f>'[1]TH Tien 07'!V51</f>
        <v>103448600</v>
      </c>
      <c r="T55" s="173">
        <f>'[1]TH Tien 07'!W51</f>
        <v>0.691142180682648</v>
      </c>
      <c r="U55" s="173">
        <f>'[1]TH Tien 07'!X51</f>
        <v>0.62448627138664</v>
      </c>
      <c r="V55" s="138">
        <f t="shared" si="7"/>
        <v>64368661</v>
      </c>
      <c r="W55" s="138">
        <f t="shared" si="8"/>
        <v>29264486</v>
      </c>
      <c r="X55" s="172">
        <f t="shared" si="9"/>
        <v>0.45463872551271495</v>
      </c>
      <c r="Y55" s="172">
        <f t="shared" si="10"/>
        <v>0.4586200050018194</v>
      </c>
      <c r="Z55" s="138">
        <f t="shared" si="11"/>
        <v>140352929</v>
      </c>
    </row>
    <row r="56" spans="1:26" s="140" customFormat="1" ht="18.75" customHeight="1">
      <c r="A56" s="146">
        <v>41</v>
      </c>
      <c r="B56" s="147" t="str">
        <f>'[1]TH Tien 07'!B52</f>
        <v>Ninh Bình</v>
      </c>
      <c r="C56" s="148">
        <f>'[1]TH Tien 07'!C52</f>
        <v>504318121</v>
      </c>
      <c r="D56" s="148">
        <f>'[1]TH Tien 07'!D52</f>
        <v>213660479</v>
      </c>
      <c r="E56" s="148">
        <f>'[1]TH Tien 07'!E52</f>
        <v>290657642</v>
      </c>
      <c r="F56" s="148">
        <f>'[1]TH Tien 07'!F52</f>
        <v>434294298</v>
      </c>
      <c r="G56" s="148">
        <f>'[1]TH Tien 07'!G52</f>
        <v>258632835</v>
      </c>
      <c r="H56" s="148">
        <f>'[1]TH Tien 07'!H52</f>
        <v>123982031</v>
      </c>
      <c r="I56" s="148">
        <f>'[1]TH Tien 07'!I52</f>
        <v>32842159</v>
      </c>
      <c r="J56" s="148">
        <f>'[1]TH Tien 07'!J52</f>
        <v>40515578</v>
      </c>
      <c r="K56" s="148">
        <f>'[1]TH Tien 07'!K52</f>
        <v>61142680</v>
      </c>
      <c r="L56" s="148">
        <f>'[1]TH Tien 07'!N52</f>
        <v>150387</v>
      </c>
      <c r="M56" s="148">
        <f>'[1]TH Tien 07'!P52</f>
        <v>175467322</v>
      </c>
      <c r="N56" s="148">
        <f>'[1]TH Tien 07'!Q52</f>
        <v>194141</v>
      </c>
      <c r="O56" s="148">
        <f>'[1]TH Tien 07'!R52</f>
        <v>70023823</v>
      </c>
      <c r="P56" s="148">
        <f>'[1]TH Tien 07'!S52</f>
        <v>10280722</v>
      </c>
      <c r="Q56" s="148">
        <f>'[1]TH Tien 07'!T52</f>
        <v>0</v>
      </c>
      <c r="R56" s="148">
        <f>'[1]TH Tien 07'!U52</f>
        <v>59743101</v>
      </c>
      <c r="S56" s="148">
        <f>'[1]TH Tien 07'!V52</f>
        <v>245685286</v>
      </c>
      <c r="T56" s="173">
        <f>'[1]TH Tien 07'!W52</f>
        <v>0.5955243626062988</v>
      </c>
      <c r="U56" s="173">
        <f>'[1]TH Tien 07'!X52</f>
        <v>0.8611514833907783</v>
      </c>
      <c r="V56" s="138">
        <f t="shared" si="7"/>
        <v>249169587</v>
      </c>
      <c r="W56" s="138">
        <f t="shared" si="8"/>
        <v>73508124</v>
      </c>
      <c r="X56" s="172">
        <f t="shared" si="9"/>
        <v>0.2950124246102314</v>
      </c>
      <c r="Y56" s="172">
        <f t="shared" si="10"/>
        <v>0.6551300114590756</v>
      </c>
      <c r="Z56" s="138">
        <f t="shared" si="11"/>
        <v>380336090</v>
      </c>
    </row>
    <row r="57" spans="1:26" s="140" customFormat="1" ht="18.75" customHeight="1">
      <c r="A57" s="146">
        <v>42</v>
      </c>
      <c r="B57" s="147" t="str">
        <f>'[1]TH Tien 07'!B53</f>
        <v>Ninh Thuận</v>
      </c>
      <c r="C57" s="148">
        <f>'[1]TH Tien 07'!C53</f>
        <v>335044064.50699997</v>
      </c>
      <c r="D57" s="148">
        <f>'[1]TH Tien 07'!D53</f>
        <v>151323534</v>
      </c>
      <c r="E57" s="148">
        <f>'[1]TH Tien 07'!E53</f>
        <v>183720530.507</v>
      </c>
      <c r="F57" s="148">
        <f>'[1]TH Tien 07'!F53</f>
        <v>311800745.50699997</v>
      </c>
      <c r="G57" s="148">
        <f>'[1]TH Tien 07'!G53</f>
        <v>134480629.507</v>
      </c>
      <c r="H57" s="148">
        <f>'[1]TH Tien 07'!H53</f>
        <v>73844108</v>
      </c>
      <c r="I57" s="148">
        <f>'[1]TH Tien 07'!I53</f>
        <v>23129065.507</v>
      </c>
      <c r="J57" s="148">
        <f>'[1]TH Tien 07'!J53</f>
        <v>8662533</v>
      </c>
      <c r="K57" s="148">
        <f>'[1]TH Tien 07'!K53</f>
        <v>28791418</v>
      </c>
      <c r="L57" s="148">
        <f>'[1]TH Tien 07'!N53</f>
        <v>53505</v>
      </c>
      <c r="M57" s="148">
        <f>'[1]TH Tien 07'!P53</f>
        <v>149703169</v>
      </c>
      <c r="N57" s="148">
        <f>'[1]TH Tien 07'!Q53</f>
        <v>27616947</v>
      </c>
      <c r="O57" s="148">
        <f>'[1]TH Tien 07'!R53</f>
        <v>23243319</v>
      </c>
      <c r="P57" s="148">
        <f>'[1]TH Tien 07'!S53</f>
        <v>15514949</v>
      </c>
      <c r="Q57" s="148">
        <f>'[1]TH Tien 07'!T53</f>
        <v>16465</v>
      </c>
      <c r="R57" s="148">
        <f>'[1]TH Tien 07'!U53</f>
        <v>7711905</v>
      </c>
      <c r="S57" s="148">
        <f>'[1]TH Tien 07'!V53</f>
        <v>200563435</v>
      </c>
      <c r="T57" s="173">
        <f>'[1]TH Tien 07'!W53</f>
        <v>0.4313031044500209</v>
      </c>
      <c r="U57" s="173">
        <f>'[1]TH Tien 07'!X53</f>
        <v>0.930626083365478</v>
      </c>
      <c r="V57" s="138">
        <f t="shared" si="7"/>
        <v>209165219.507</v>
      </c>
      <c r="W57" s="138">
        <f t="shared" si="8"/>
        <v>31845103.507</v>
      </c>
      <c r="X57" s="172">
        <f t="shared" si="9"/>
        <v>0.15224856016721394</v>
      </c>
      <c r="Y57" s="172">
        <f t="shared" si="10"/>
        <v>0.8007858129233437</v>
      </c>
      <c r="Z57" s="138">
        <f t="shared" si="11"/>
        <v>261199956.50699997</v>
      </c>
    </row>
    <row r="58" spans="1:26" s="140" customFormat="1" ht="18.75" customHeight="1">
      <c r="A58" s="146">
        <v>43</v>
      </c>
      <c r="B58" s="147" t="str">
        <f>'[1]TH Tien 07'!B54</f>
        <v>Nghệ An</v>
      </c>
      <c r="C58" s="148">
        <f>'[1]TH Tien 07'!C54</f>
        <v>480803293.2050001</v>
      </c>
      <c r="D58" s="148">
        <f>'[1]TH Tien 07'!D54</f>
        <v>280853872.17600006</v>
      </c>
      <c r="E58" s="148">
        <f>'[1]TH Tien 07'!E54</f>
        <v>199949421.02900004</v>
      </c>
      <c r="F58" s="148">
        <f>'[1]TH Tien 07'!F54</f>
        <v>304433917.29</v>
      </c>
      <c r="G58" s="148">
        <f>'[1]TH Tien 07'!G54</f>
        <v>128269937.11299999</v>
      </c>
      <c r="H58" s="148">
        <f>'[1]TH Tien 07'!H54</f>
        <v>7610445.766000001</v>
      </c>
      <c r="I58" s="148">
        <f>'[1]TH Tien 07'!I54</f>
        <v>75934194.77899998</v>
      </c>
      <c r="J58" s="148">
        <f>'[1]TH Tien 07'!J54</f>
        <v>16210420.642</v>
      </c>
      <c r="K58" s="148">
        <f>'[1]TH Tien 07'!K54</f>
        <v>27353523.659999996</v>
      </c>
      <c r="L58" s="148">
        <f>'[1]TH Tien 07'!N54</f>
        <v>1161352.2659999998</v>
      </c>
      <c r="M58" s="148">
        <f>'[1]TH Tien 07'!P54</f>
        <v>154880876.169</v>
      </c>
      <c r="N58" s="148">
        <f>'[1]TH Tien 07'!Q54</f>
        <v>21283104.008</v>
      </c>
      <c r="O58" s="148">
        <f>'[1]TH Tien 07'!R54</f>
        <v>176369375.91500008</v>
      </c>
      <c r="P58" s="148">
        <f>'[1]TH Tien 07'!S54</f>
        <v>100781567.37599999</v>
      </c>
      <c r="Q58" s="148">
        <f>'[1]TH Tien 07'!T54</f>
        <v>39001</v>
      </c>
      <c r="R58" s="148">
        <f>'[1]TH Tien 07'!U54</f>
        <v>75548807.5390001</v>
      </c>
      <c r="S58" s="148">
        <f>'[1]TH Tien 07'!V54</f>
        <v>352533356.09200007</v>
      </c>
      <c r="T58" s="173">
        <f>'[1]TH Tien 07'!W54</f>
        <v>0.421339180124308</v>
      </c>
      <c r="U58" s="173">
        <f>'[1]TH Tien 07'!X54</f>
        <v>0.6331776874086396</v>
      </c>
      <c r="V58" s="138">
        <f t="shared" si="7"/>
        <v>269469947.864</v>
      </c>
      <c r="W58" s="138">
        <f t="shared" si="8"/>
        <v>93305967.68699999</v>
      </c>
      <c r="X58" s="172">
        <f t="shared" si="9"/>
        <v>0.34625741544319066</v>
      </c>
      <c r="Y58" s="172">
        <f t="shared" si="10"/>
        <v>0.56947172663834</v>
      </c>
      <c r="Z58" s="138">
        <f t="shared" si="11"/>
        <v>473192847.4390001</v>
      </c>
    </row>
    <row r="59" spans="1:26" s="140" customFormat="1" ht="18.75" customHeight="1">
      <c r="A59" s="146">
        <v>44</v>
      </c>
      <c r="B59" s="147" t="str">
        <f>'[1]TH Tien 07'!B55</f>
        <v>Phú Thọ</v>
      </c>
      <c r="C59" s="148">
        <f>'[1]TH Tien 07'!C55</f>
        <v>545001325.871</v>
      </c>
      <c r="D59" s="148">
        <f>'[1]TH Tien 07'!D55</f>
        <v>310940900.028</v>
      </c>
      <c r="E59" s="148">
        <f>'[1]TH Tien 07'!E55</f>
        <v>234060425.843</v>
      </c>
      <c r="F59" s="148">
        <f>'[1]TH Tien 07'!F55</f>
        <v>484263450.68900007</v>
      </c>
      <c r="G59" s="148">
        <f>'[1]TH Tien 07'!G55</f>
        <v>309231580.62600005</v>
      </c>
      <c r="H59" s="148">
        <f>'[1]TH Tien 07'!H55</f>
        <v>47398927.092</v>
      </c>
      <c r="I59" s="148">
        <f>'[1]TH Tien 07'!I55</f>
        <v>66975718.20600001</v>
      </c>
      <c r="J59" s="148">
        <f>'[1]TH Tien 07'!J55</f>
        <v>41669385.24</v>
      </c>
      <c r="K59" s="148">
        <f>'[1]TH Tien 07'!K55</f>
        <v>152885435.088</v>
      </c>
      <c r="L59" s="148">
        <f>'[1]TH Tien 07'!N55</f>
        <v>302115</v>
      </c>
      <c r="M59" s="148">
        <f>'[1]TH Tien 07'!P55</f>
        <v>159354045.51700002</v>
      </c>
      <c r="N59" s="148">
        <f>'[1]TH Tien 07'!Q55</f>
        <v>15677824.546</v>
      </c>
      <c r="O59" s="148">
        <f>'[1]TH Tien 07'!R55</f>
        <v>60737875.18199998</v>
      </c>
      <c r="P59" s="148">
        <f>'[1]TH Tien 07'!S55</f>
        <v>28966086.856</v>
      </c>
      <c r="Q59" s="148">
        <f>'[1]TH Tien 07'!T55</f>
        <v>200</v>
      </c>
      <c r="R59" s="148">
        <f>'[1]TH Tien 07'!U55</f>
        <v>31771588.325999983</v>
      </c>
      <c r="S59" s="148">
        <f>'[1]TH Tien 07'!V55</f>
        <v>235769745.245</v>
      </c>
      <c r="T59" s="173">
        <f>'[1]TH Tien 07'!W55</f>
        <v>0.6385606433564864</v>
      </c>
      <c r="U59" s="173">
        <f>'[1]TH Tien 07'!X55</f>
        <v>0.8885546285874973</v>
      </c>
      <c r="V59" s="138">
        <f t="shared" si="7"/>
        <v>283979088.509</v>
      </c>
      <c r="W59" s="138">
        <f t="shared" si="8"/>
        <v>108947218.44600001</v>
      </c>
      <c r="X59" s="172">
        <f t="shared" si="9"/>
        <v>0.3836452149276731</v>
      </c>
      <c r="Y59" s="172">
        <f t="shared" si="10"/>
        <v>0.5706947739918825</v>
      </c>
      <c r="Z59" s="138">
        <f t="shared" si="11"/>
        <v>497602398.77900004</v>
      </c>
    </row>
    <row r="60" spans="1:26" s="140" customFormat="1" ht="18.75" customHeight="1">
      <c r="A60" s="146">
        <v>45</v>
      </c>
      <c r="B60" s="147" t="str">
        <f>'[1]TH Tien 07'!B56</f>
        <v>Phú Yên</v>
      </c>
      <c r="C60" s="148">
        <f>'[1]TH Tien 07'!C56</f>
        <v>434428886</v>
      </c>
      <c r="D60" s="148">
        <f>'[1]TH Tien 07'!D56</f>
        <v>235596715</v>
      </c>
      <c r="E60" s="148">
        <f>'[1]TH Tien 07'!E56</f>
        <v>198832171</v>
      </c>
      <c r="F60" s="148">
        <f>'[1]TH Tien 07'!F56</f>
        <v>397986225</v>
      </c>
      <c r="G60" s="148">
        <f>'[1]TH Tien 07'!G56</f>
        <v>150700276</v>
      </c>
      <c r="H60" s="148">
        <f>'[1]TH Tien 07'!H56</f>
        <v>5275152</v>
      </c>
      <c r="I60" s="148">
        <f>'[1]TH Tien 07'!I56</f>
        <v>46702532</v>
      </c>
      <c r="J60" s="148">
        <f>'[1]TH Tien 07'!J56</f>
        <v>17253773</v>
      </c>
      <c r="K60" s="148">
        <f>'[1]TH Tien 07'!K56</f>
        <v>81358638</v>
      </c>
      <c r="L60" s="148">
        <f>'[1]TH Tien 07'!N56</f>
        <v>110181</v>
      </c>
      <c r="M60" s="148">
        <f>'[1]TH Tien 07'!P56</f>
        <v>247285949</v>
      </c>
      <c r="N60" s="148">
        <f>'[1]TH Tien 07'!Q56</f>
        <v>0</v>
      </c>
      <c r="O60" s="148">
        <f>'[1]TH Tien 07'!R56</f>
        <v>36442661</v>
      </c>
      <c r="P60" s="148">
        <f>'[1]TH Tien 07'!S56</f>
        <v>31207791</v>
      </c>
      <c r="Q60" s="148">
        <f>'[1]TH Tien 07'!T56</f>
        <v>12745</v>
      </c>
      <c r="R60" s="148">
        <f>'[1]TH Tien 07'!U56</f>
        <v>5222125</v>
      </c>
      <c r="S60" s="148">
        <f>'[1]TH Tien 07'!V56</f>
        <v>283728610</v>
      </c>
      <c r="T60" s="173">
        <f>'[1]TH Tien 07'!W56</f>
        <v>0.37865701507633837</v>
      </c>
      <c r="U60" s="173">
        <f>'[1]TH Tien 07'!X56</f>
        <v>0.9161136329226506</v>
      </c>
      <c r="V60" s="138">
        <f t="shared" si="7"/>
        <v>311352435</v>
      </c>
      <c r="W60" s="138">
        <f t="shared" si="8"/>
        <v>64066486</v>
      </c>
      <c r="X60" s="172">
        <f t="shared" si="9"/>
        <v>0.20576837948930768</v>
      </c>
      <c r="Y60" s="172">
        <f t="shared" si="10"/>
        <v>0.7255032645247822</v>
      </c>
      <c r="Z60" s="138">
        <f t="shared" si="11"/>
        <v>429153734</v>
      </c>
    </row>
    <row r="61" spans="1:26" s="140" customFormat="1" ht="18.75" customHeight="1">
      <c r="A61" s="146">
        <v>46</v>
      </c>
      <c r="B61" s="147" t="str">
        <f>'[1]TH Tien 07'!B57</f>
        <v>Quảng Bình</v>
      </c>
      <c r="C61" s="148">
        <f>'[1]TH Tien 07'!C57</f>
        <v>168942056</v>
      </c>
      <c r="D61" s="148">
        <f>'[1]TH Tien 07'!D57</f>
        <v>73912522</v>
      </c>
      <c r="E61" s="148">
        <f>'[1]TH Tien 07'!E57</f>
        <v>95029534</v>
      </c>
      <c r="F61" s="148">
        <f>'[1]TH Tien 07'!F57</f>
        <v>148697916</v>
      </c>
      <c r="G61" s="148">
        <f>'[1]TH Tien 07'!G57</f>
        <v>76501827</v>
      </c>
      <c r="H61" s="148">
        <f>'[1]TH Tien 07'!H57</f>
        <v>3510572</v>
      </c>
      <c r="I61" s="148">
        <f>'[1]TH Tien 07'!I57</f>
        <v>41653582</v>
      </c>
      <c r="J61" s="148">
        <f>'[1]TH Tien 07'!J57</f>
        <v>9283075</v>
      </c>
      <c r="K61" s="148">
        <f>'[1]TH Tien 07'!K57</f>
        <v>21949080</v>
      </c>
      <c r="L61" s="148">
        <f>'[1]TH Tien 07'!N57</f>
        <v>105518</v>
      </c>
      <c r="M61" s="148">
        <f>'[1]TH Tien 07'!P57</f>
        <v>71507453</v>
      </c>
      <c r="N61" s="148">
        <f>'[1]TH Tien 07'!Q57</f>
        <v>688636</v>
      </c>
      <c r="O61" s="148">
        <f>'[1]TH Tien 07'!R57</f>
        <v>20244140</v>
      </c>
      <c r="P61" s="148">
        <f>'[1]TH Tien 07'!S57</f>
        <v>10838062</v>
      </c>
      <c r="Q61" s="148">
        <f>'[1]TH Tien 07'!T57</f>
        <v>0</v>
      </c>
      <c r="R61" s="148">
        <f>'[1]TH Tien 07'!U57</f>
        <v>9406078</v>
      </c>
      <c r="S61" s="148">
        <f>'[1]TH Tien 07'!V57</f>
        <v>92440229</v>
      </c>
      <c r="T61" s="173">
        <f>'[1]TH Tien 07'!W57</f>
        <v>0.5144781383486235</v>
      </c>
      <c r="U61" s="173">
        <f>'[1]TH Tien 07'!X57</f>
        <v>0.8801711043459777</v>
      </c>
      <c r="V61" s="138">
        <f t="shared" si="7"/>
        <v>123238264</v>
      </c>
      <c r="W61" s="138">
        <f t="shared" si="8"/>
        <v>51042175</v>
      </c>
      <c r="X61" s="172">
        <f t="shared" si="9"/>
        <v>0.4141747322893156</v>
      </c>
      <c r="Y61" s="172">
        <f t="shared" si="10"/>
        <v>0.7449504835488268</v>
      </c>
      <c r="Z61" s="138">
        <f t="shared" si="11"/>
        <v>165431484</v>
      </c>
    </row>
    <row r="62" spans="1:26" s="140" customFormat="1" ht="18.75" customHeight="1">
      <c r="A62" s="146">
        <v>47</v>
      </c>
      <c r="B62" s="147" t="str">
        <f>'[1]TH Tien 07'!B58</f>
        <v>Quảng Nam</v>
      </c>
      <c r="C62" s="148">
        <f>'[1]TH Tien 07'!C58</f>
        <v>2397867948.6610003</v>
      </c>
      <c r="D62" s="148">
        <f>'[1]TH Tien 07'!D58</f>
        <v>1176382475.364</v>
      </c>
      <c r="E62" s="148">
        <f>'[1]TH Tien 07'!E58</f>
        <v>1221485473.2970002</v>
      </c>
      <c r="F62" s="148">
        <f>'[1]TH Tien 07'!F58</f>
        <v>1653655061.64</v>
      </c>
      <c r="G62" s="148">
        <f>'[1]TH Tien 07'!G58</f>
        <v>1355990841.253</v>
      </c>
      <c r="H62" s="148">
        <f>'[1]TH Tien 07'!H58</f>
        <v>1009057529</v>
      </c>
      <c r="I62" s="148">
        <f>'[1]TH Tien 07'!I58</f>
        <v>261893647.172</v>
      </c>
      <c r="J62" s="148">
        <f>'[1]TH Tien 07'!J58</f>
        <v>43101711.46700001</v>
      </c>
      <c r="K62" s="148">
        <f>'[1]TH Tien 07'!K58</f>
        <v>41698022.614</v>
      </c>
      <c r="L62" s="148">
        <f>'[1]TH Tien 07'!N58</f>
        <v>239931</v>
      </c>
      <c r="M62" s="148">
        <f>'[1]TH Tien 07'!P58</f>
        <v>296497564.687</v>
      </c>
      <c r="N62" s="148">
        <f>'[1]TH Tien 07'!Q58</f>
        <v>1166655.7</v>
      </c>
      <c r="O62" s="148">
        <f>'[1]TH Tien 07'!R58</f>
        <v>744212887.0210001</v>
      </c>
      <c r="P62" s="148">
        <f>'[1]TH Tien 07'!S58</f>
        <v>84852415.011</v>
      </c>
      <c r="Q62" s="148">
        <f>'[1]TH Tien 07'!T58</f>
        <v>9279443</v>
      </c>
      <c r="R62" s="148">
        <f>'[1]TH Tien 07'!U58</f>
        <v>650081029.0100001</v>
      </c>
      <c r="S62" s="148">
        <f>'[1]TH Tien 07'!V58</f>
        <v>1041877107.4080001</v>
      </c>
      <c r="T62" s="173">
        <f>'[1]TH Tien 07'!W58</f>
        <v>0.8199961846385341</v>
      </c>
      <c r="U62" s="173">
        <f>'[1]TH Tien 07'!X58</f>
        <v>0.6896355833787352</v>
      </c>
      <c r="V62" s="138">
        <f t="shared" si="7"/>
        <v>602899510.026</v>
      </c>
      <c r="W62" s="138">
        <f t="shared" si="8"/>
        <v>305235289.639</v>
      </c>
      <c r="X62" s="172">
        <f t="shared" si="9"/>
        <v>0.506278881576528</v>
      </c>
      <c r="Y62" s="172">
        <f t="shared" si="10"/>
        <v>0.4341121736206184</v>
      </c>
      <c r="Z62" s="138">
        <f t="shared" si="11"/>
        <v>1388810419.6610003</v>
      </c>
    </row>
    <row r="63" spans="1:26" s="140" customFormat="1" ht="18.75" customHeight="1">
      <c r="A63" s="146">
        <v>48</v>
      </c>
      <c r="B63" s="147" t="str">
        <f>'[1]TH Tien 07'!B59</f>
        <v>Quảng Ninh</v>
      </c>
      <c r="C63" s="148">
        <f>'[1]TH Tien 07'!C59</f>
        <v>1035949776.9749999</v>
      </c>
      <c r="D63" s="148">
        <f>'[1]TH Tien 07'!D59</f>
        <v>455249877.7</v>
      </c>
      <c r="E63" s="148">
        <f>'[1]TH Tien 07'!E59</f>
        <v>580699899.275</v>
      </c>
      <c r="F63" s="148">
        <f>'[1]TH Tien 07'!F59</f>
        <v>957378561.225</v>
      </c>
      <c r="G63" s="148">
        <f>'[1]TH Tien 07'!G59</f>
        <v>372869517.469</v>
      </c>
      <c r="H63" s="148">
        <f>'[1]TH Tien 07'!H59</f>
        <v>25323770</v>
      </c>
      <c r="I63" s="148">
        <f>'[1]TH Tien 07'!I59</f>
        <v>56423815.469</v>
      </c>
      <c r="J63" s="148">
        <f>'[1]TH Tien 07'!J59</f>
        <v>30183210</v>
      </c>
      <c r="K63" s="148">
        <f>'[1]TH Tien 07'!K59</f>
        <v>260295740</v>
      </c>
      <c r="L63" s="148">
        <f>'[1]TH Tien 07'!N59</f>
        <v>642982</v>
      </c>
      <c r="M63" s="148">
        <f>'[1]TH Tien 07'!P59</f>
        <v>535539855.75600004</v>
      </c>
      <c r="N63" s="148">
        <f>'[1]TH Tien 07'!Q59</f>
        <v>48969188</v>
      </c>
      <c r="O63" s="148">
        <f>'[1]TH Tien 07'!R59</f>
        <v>78571215.74999988</v>
      </c>
      <c r="P63" s="148">
        <f>'[1]TH Tien 07'!S59</f>
        <v>46961922.75</v>
      </c>
      <c r="Q63" s="148">
        <f>'[1]TH Tien 07'!T59</f>
        <v>9543408</v>
      </c>
      <c r="R63" s="148">
        <f>'[1]TH Tien 07'!U59</f>
        <v>22065884.99999988</v>
      </c>
      <c r="S63" s="148">
        <f>'[1]TH Tien 07'!V59</f>
        <v>663080259.5059999</v>
      </c>
      <c r="T63" s="173">
        <f>'[1]TH Tien 07'!W59</f>
        <v>0.389469257585944</v>
      </c>
      <c r="U63" s="173">
        <f>'[1]TH Tien 07'!X59</f>
        <v>0.9241553813743463</v>
      </c>
      <c r="V63" s="138">
        <f t="shared" si="7"/>
        <v>671759051.225</v>
      </c>
      <c r="W63" s="138">
        <f t="shared" si="8"/>
        <v>87250007.469</v>
      </c>
      <c r="X63" s="172">
        <f t="shared" si="9"/>
        <v>0.12988289076253376</v>
      </c>
      <c r="Y63" s="172">
        <f t="shared" si="10"/>
        <v>0.6646959870305589</v>
      </c>
      <c r="Z63" s="138">
        <f t="shared" si="11"/>
        <v>1010626006.9749999</v>
      </c>
    </row>
    <row r="64" spans="1:26" s="140" customFormat="1" ht="18.75" customHeight="1">
      <c r="A64" s="146">
        <v>49</v>
      </c>
      <c r="B64" s="147" t="str">
        <f>'[1]TH Tien 07'!B60</f>
        <v>Quảng Ngãi</v>
      </c>
      <c r="C64" s="148">
        <f>'[1]TH Tien 07'!C60</f>
        <v>463635442.09900004</v>
      </c>
      <c r="D64" s="148">
        <f>'[1]TH Tien 07'!D60</f>
        <v>328291010.09900004</v>
      </c>
      <c r="E64" s="148">
        <f>'[1]TH Tien 07'!E60</f>
        <v>135344432</v>
      </c>
      <c r="F64" s="148">
        <f>'[1]TH Tien 07'!F60</f>
        <v>388338971</v>
      </c>
      <c r="G64" s="148">
        <f>'[1]TH Tien 07'!G60</f>
        <v>135990867</v>
      </c>
      <c r="H64" s="148">
        <f>'[1]TH Tien 07'!H60</f>
        <v>7000399</v>
      </c>
      <c r="I64" s="148">
        <f>'[1]TH Tien 07'!I60</f>
        <v>73779984</v>
      </c>
      <c r="J64" s="148">
        <f>'[1]TH Tien 07'!J60</f>
        <v>6155492</v>
      </c>
      <c r="K64" s="148">
        <f>'[1]TH Tien 07'!K60</f>
        <v>49054992</v>
      </c>
      <c r="L64" s="148">
        <f>'[1]TH Tien 07'!N60</f>
        <v>0</v>
      </c>
      <c r="M64" s="148">
        <f>'[1]TH Tien 07'!P60</f>
        <v>234336750</v>
      </c>
      <c r="N64" s="148">
        <f>'[1]TH Tien 07'!Q60</f>
        <v>18011354</v>
      </c>
      <c r="O64" s="148">
        <f>'[1]TH Tien 07'!R60</f>
        <v>75296471.09900004</v>
      </c>
      <c r="P64" s="148">
        <f>'[1]TH Tien 07'!S60</f>
        <v>31659543</v>
      </c>
      <c r="Q64" s="148">
        <f>'[1]TH Tien 07'!T60</f>
        <v>35019726</v>
      </c>
      <c r="R64" s="148">
        <f>'[1]TH Tien 07'!U60</f>
        <v>8617202.099000037</v>
      </c>
      <c r="S64" s="148">
        <f>'[1]TH Tien 07'!V60</f>
        <v>327644575.09900004</v>
      </c>
      <c r="T64" s="173">
        <f>'[1]TH Tien 07'!W60</f>
        <v>0.350185989960817</v>
      </c>
      <c r="U64" s="173">
        <f>'[1]TH Tien 07'!X60</f>
        <v>0.8375955238492704</v>
      </c>
      <c r="V64" s="138">
        <f t="shared" si="7"/>
        <v>332283580</v>
      </c>
      <c r="W64" s="138">
        <f t="shared" si="8"/>
        <v>79935476</v>
      </c>
      <c r="X64" s="172">
        <f t="shared" si="9"/>
        <v>0.2405640266666201</v>
      </c>
      <c r="Y64" s="172">
        <f t="shared" si="10"/>
        <v>0.7276786681655525</v>
      </c>
      <c r="Z64" s="138">
        <f t="shared" si="11"/>
        <v>456635043.09900004</v>
      </c>
    </row>
    <row r="65" spans="1:26" s="140" customFormat="1" ht="18.75" customHeight="1">
      <c r="A65" s="146">
        <v>50</v>
      </c>
      <c r="B65" s="147" t="str">
        <f>'[1]TH Tien 07'!B61</f>
        <v>Quảng Trị</v>
      </c>
      <c r="C65" s="148">
        <f>'[1]TH Tien 07'!C61</f>
        <v>218772687</v>
      </c>
      <c r="D65" s="148">
        <f>'[1]TH Tien 07'!D61</f>
        <v>27276576</v>
      </c>
      <c r="E65" s="148">
        <f>'[1]TH Tien 07'!E61</f>
        <v>191496111</v>
      </c>
      <c r="F65" s="148">
        <f>'[1]TH Tien 07'!F61</f>
        <v>204745940</v>
      </c>
      <c r="G65" s="148">
        <f>'[1]TH Tien 07'!G61</f>
        <v>163886505</v>
      </c>
      <c r="H65" s="148">
        <f>'[1]TH Tien 07'!H61</f>
        <v>42756772</v>
      </c>
      <c r="I65" s="148">
        <f>'[1]TH Tien 07'!I61</f>
        <v>38236601</v>
      </c>
      <c r="J65" s="148">
        <f>'[1]TH Tien 07'!J61</f>
        <v>4864505</v>
      </c>
      <c r="K65" s="148">
        <f>'[1]TH Tien 07'!K61</f>
        <v>78022816</v>
      </c>
      <c r="L65" s="148">
        <f>'[1]TH Tien 07'!N61</f>
        <v>5811</v>
      </c>
      <c r="M65" s="148">
        <f>'[1]TH Tien 07'!P61</f>
        <v>40634932</v>
      </c>
      <c r="N65" s="148">
        <f>'[1]TH Tien 07'!Q61</f>
        <v>224503</v>
      </c>
      <c r="O65" s="148">
        <f>'[1]TH Tien 07'!R61</f>
        <v>14026747</v>
      </c>
      <c r="P65" s="148">
        <f>'[1]TH Tien 07'!S61</f>
        <v>10991023</v>
      </c>
      <c r="Q65" s="148">
        <f>'[1]TH Tien 07'!T61</f>
        <v>1865800</v>
      </c>
      <c r="R65" s="148">
        <f>'[1]TH Tien 07'!U61</f>
        <v>1169924</v>
      </c>
      <c r="S65" s="148">
        <f>'[1]TH Tien 07'!V61</f>
        <v>54886182</v>
      </c>
      <c r="T65" s="173">
        <f>'[1]TH Tien 07'!W61</f>
        <v>0.8004383627826759</v>
      </c>
      <c r="U65" s="173">
        <f>'[1]TH Tien 07'!X61</f>
        <v>0.9358843775594345</v>
      </c>
      <c r="V65" s="138">
        <f t="shared" si="7"/>
        <v>83966352</v>
      </c>
      <c r="W65" s="138">
        <f t="shared" si="8"/>
        <v>43106917</v>
      </c>
      <c r="X65" s="172">
        <f t="shared" si="9"/>
        <v>0.5133832299871739</v>
      </c>
      <c r="Y65" s="172">
        <f t="shared" si="10"/>
        <v>0.4770384087143484</v>
      </c>
      <c r="Z65" s="138">
        <f t="shared" si="11"/>
        <v>176015915</v>
      </c>
    </row>
    <row r="66" spans="1:26" s="140" customFormat="1" ht="18.75" customHeight="1">
      <c r="A66" s="146">
        <v>51</v>
      </c>
      <c r="B66" s="147" t="str">
        <f>'[1]TH Tien 07'!B62</f>
        <v>Sóc Trăng</v>
      </c>
      <c r="C66" s="148">
        <f>'[1]TH Tien 07'!C62</f>
        <v>866199741</v>
      </c>
      <c r="D66" s="148">
        <f>'[1]TH Tien 07'!D62</f>
        <v>519721013</v>
      </c>
      <c r="E66" s="148">
        <f>'[1]TH Tien 07'!E62</f>
        <v>346478728</v>
      </c>
      <c r="F66" s="148">
        <f>'[1]TH Tien 07'!F62</f>
        <v>738468459</v>
      </c>
      <c r="G66" s="148">
        <f>'[1]TH Tien 07'!G62</f>
        <v>166400897</v>
      </c>
      <c r="H66" s="148">
        <f>'[1]TH Tien 07'!H62</f>
        <v>53799427</v>
      </c>
      <c r="I66" s="148">
        <f>'[1]TH Tien 07'!I62</f>
        <v>66163788</v>
      </c>
      <c r="J66" s="148">
        <f>'[1]TH Tien 07'!J62</f>
        <v>11204704</v>
      </c>
      <c r="K66" s="148">
        <f>'[1]TH Tien 07'!K62</f>
        <v>35165089</v>
      </c>
      <c r="L66" s="148">
        <f>'[1]TH Tien 07'!N62</f>
        <v>67889</v>
      </c>
      <c r="M66" s="148">
        <f>'[1]TH Tien 07'!P62</f>
        <v>524997236</v>
      </c>
      <c r="N66" s="148">
        <f>'[1]TH Tien 07'!Q62</f>
        <v>47070326</v>
      </c>
      <c r="O66" s="148">
        <f>'[1]TH Tien 07'!R62</f>
        <v>127731282</v>
      </c>
      <c r="P66" s="148">
        <f>'[1]TH Tien 07'!S62</f>
        <v>93735360</v>
      </c>
      <c r="Q66" s="148">
        <f>'[1]TH Tien 07'!T62</f>
        <v>4588711</v>
      </c>
      <c r="R66" s="148">
        <f>'[1]TH Tien 07'!U62</f>
        <v>29407211</v>
      </c>
      <c r="S66" s="148">
        <f>'[1]TH Tien 07'!V62</f>
        <v>699798844</v>
      </c>
      <c r="T66" s="173">
        <f>'[1]TH Tien 07'!W62</f>
        <v>0.22533243630382324</v>
      </c>
      <c r="U66" s="173">
        <f>'[1]TH Tien 07'!X62</f>
        <v>0.8525383050189576</v>
      </c>
      <c r="V66" s="138">
        <f t="shared" si="7"/>
        <v>649503943</v>
      </c>
      <c r="W66" s="138">
        <f t="shared" si="8"/>
        <v>77436381</v>
      </c>
      <c r="X66" s="172">
        <f t="shared" si="9"/>
        <v>0.11922388129366598</v>
      </c>
      <c r="Y66" s="172">
        <f t="shared" si="10"/>
        <v>0.7994875578051537</v>
      </c>
      <c r="Z66" s="138">
        <f t="shared" si="11"/>
        <v>812400314</v>
      </c>
    </row>
    <row r="67" spans="1:26" s="140" customFormat="1" ht="18.75" customHeight="1">
      <c r="A67" s="146">
        <v>52</v>
      </c>
      <c r="B67" s="147" t="str">
        <f>'[1]TH Tien 07'!B63</f>
        <v>Sơn La</v>
      </c>
      <c r="C67" s="148">
        <f>'[1]TH Tien 07'!C63</f>
        <v>102622033</v>
      </c>
      <c r="D67" s="148">
        <f>'[1]TH Tien 07'!D63</f>
        <v>55291777</v>
      </c>
      <c r="E67" s="148">
        <f>'[1]TH Tien 07'!E63</f>
        <v>47330256</v>
      </c>
      <c r="F67" s="148">
        <f>'[1]TH Tien 07'!F63</f>
        <v>69529371</v>
      </c>
      <c r="G67" s="148">
        <f>'[1]TH Tien 07'!G63</f>
        <v>38245973</v>
      </c>
      <c r="H67" s="148">
        <f>'[1]TH Tien 07'!H63</f>
        <v>10362289</v>
      </c>
      <c r="I67" s="148">
        <f>'[1]TH Tien 07'!I63</f>
        <v>13813495</v>
      </c>
      <c r="J67" s="148">
        <f>'[1]TH Tien 07'!J63</f>
        <v>8016869</v>
      </c>
      <c r="K67" s="148">
        <f>'[1]TH Tien 07'!K63</f>
        <v>5133069</v>
      </c>
      <c r="L67" s="148">
        <f>'[1]TH Tien 07'!N63</f>
        <v>920251</v>
      </c>
      <c r="M67" s="148">
        <f>'[1]TH Tien 07'!P63</f>
        <v>31002076</v>
      </c>
      <c r="N67" s="148">
        <f>'[1]TH Tien 07'!Q63</f>
        <v>281322</v>
      </c>
      <c r="O67" s="148">
        <f>'[1]TH Tien 07'!R63</f>
        <v>33092662</v>
      </c>
      <c r="P67" s="148">
        <f>'[1]TH Tien 07'!S63</f>
        <v>30590481</v>
      </c>
      <c r="Q67" s="148">
        <f>'[1]TH Tien 07'!T63</f>
        <v>196743</v>
      </c>
      <c r="R67" s="148">
        <f>'[1]TH Tien 07'!U63</f>
        <v>2305438</v>
      </c>
      <c r="S67" s="148">
        <f>'[1]TH Tien 07'!V63</f>
        <v>64376060</v>
      </c>
      <c r="T67" s="173">
        <f>'[1]TH Tien 07'!W63</f>
        <v>0.5500693081201612</v>
      </c>
      <c r="U67" s="173">
        <f>'[1]TH Tien 07'!X63</f>
        <v>0.6775286843128512</v>
      </c>
      <c r="V67" s="138">
        <f t="shared" si="7"/>
        <v>54034013</v>
      </c>
      <c r="W67" s="138">
        <f t="shared" si="8"/>
        <v>22750615</v>
      </c>
      <c r="X67" s="172">
        <f t="shared" si="9"/>
        <v>0.42104248300047603</v>
      </c>
      <c r="Y67" s="172">
        <f t="shared" si="10"/>
        <v>0.5856726959918727</v>
      </c>
      <c r="Z67" s="138">
        <f t="shared" si="11"/>
        <v>92259744</v>
      </c>
    </row>
    <row r="68" spans="1:26" s="140" customFormat="1" ht="18.75" customHeight="1">
      <c r="A68" s="146">
        <v>53</v>
      </c>
      <c r="B68" s="147" t="str">
        <f>'[1]TH Tien 07'!B64</f>
        <v>Tây Ninh</v>
      </c>
      <c r="C68" s="148">
        <f>'[1]TH Tien 07'!C64</f>
        <v>1667532159</v>
      </c>
      <c r="D68" s="148">
        <f>'[1]TH Tien 07'!D64</f>
        <v>965040232</v>
      </c>
      <c r="E68" s="148">
        <f>'[1]TH Tien 07'!E64</f>
        <v>702491927</v>
      </c>
      <c r="F68" s="148">
        <f>'[1]TH Tien 07'!F64</f>
        <v>1310257139</v>
      </c>
      <c r="G68" s="148">
        <f>'[1]TH Tien 07'!G64</f>
        <v>560730878</v>
      </c>
      <c r="H68" s="148">
        <f>'[1]TH Tien 07'!H64</f>
        <v>128437909</v>
      </c>
      <c r="I68" s="148">
        <f>'[1]TH Tien 07'!I64</f>
        <v>254028557</v>
      </c>
      <c r="J68" s="148">
        <f>'[1]TH Tien 07'!J64</f>
        <v>46605482</v>
      </c>
      <c r="K68" s="148">
        <f>'[1]TH Tien 07'!K64</f>
        <v>131533013</v>
      </c>
      <c r="L68" s="148">
        <f>'[1]TH Tien 07'!N64</f>
        <v>125917</v>
      </c>
      <c r="M68" s="148">
        <f>'[1]TH Tien 07'!P64</f>
        <v>741285667</v>
      </c>
      <c r="N68" s="148">
        <f>'[1]TH Tien 07'!Q64</f>
        <v>8240594</v>
      </c>
      <c r="O68" s="148">
        <f>'[1]TH Tien 07'!R64</f>
        <v>357275020</v>
      </c>
      <c r="P68" s="148">
        <f>'[1]TH Tien 07'!S64</f>
        <v>77309308</v>
      </c>
      <c r="Q68" s="148">
        <f>'[1]TH Tien 07'!T64</f>
        <v>667787</v>
      </c>
      <c r="R68" s="148">
        <f>'[1]TH Tien 07'!U64</f>
        <v>279297925</v>
      </c>
      <c r="S68" s="148">
        <f>'[1]TH Tien 07'!V64</f>
        <v>1106801281</v>
      </c>
      <c r="T68" s="173">
        <f>'[1]TH Tien 07'!W64</f>
        <v>0.42795483520735084</v>
      </c>
      <c r="U68" s="173">
        <f>'[1]TH Tien 07'!X64</f>
        <v>0.7857462489873336</v>
      </c>
      <c r="V68" s="138">
        <f t="shared" si="7"/>
        <v>1050286217</v>
      </c>
      <c r="W68" s="138">
        <f t="shared" si="8"/>
        <v>300759956</v>
      </c>
      <c r="X68" s="172">
        <f t="shared" si="9"/>
        <v>0.2863599951440665</v>
      </c>
      <c r="Y68" s="172">
        <f t="shared" si="10"/>
        <v>0.6824053933019372</v>
      </c>
      <c r="Z68" s="138">
        <f t="shared" si="11"/>
        <v>1539094250</v>
      </c>
    </row>
    <row r="69" spans="1:26" s="140" customFormat="1" ht="18.75" customHeight="1">
      <c r="A69" s="146">
        <v>54</v>
      </c>
      <c r="B69" s="147" t="str">
        <f>'[1]TH Tien 07'!B65</f>
        <v>Tiền Giang</v>
      </c>
      <c r="C69" s="148">
        <f>'[1]TH Tien 07'!C65</f>
        <v>1533582812.7520003</v>
      </c>
      <c r="D69" s="148">
        <f>'[1]TH Tien 07'!D65</f>
        <v>845759041.7770001</v>
      </c>
      <c r="E69" s="148">
        <f>'[1]TH Tien 07'!E65</f>
        <v>687823770.9750001</v>
      </c>
      <c r="F69" s="148">
        <f>'[1]TH Tien 07'!F65</f>
        <v>1219838664.8760002</v>
      </c>
      <c r="G69" s="148">
        <f>'[1]TH Tien 07'!G65</f>
        <v>508734931.026</v>
      </c>
      <c r="H69" s="148">
        <f>'[1]TH Tien 07'!H65</f>
        <v>121946421.84799999</v>
      </c>
      <c r="I69" s="148">
        <f>'[1]TH Tien 07'!I65</f>
        <v>188610029.469</v>
      </c>
      <c r="J69" s="148">
        <f>'[1]TH Tien 07'!J65</f>
        <v>26843315.382999994</v>
      </c>
      <c r="K69" s="148">
        <f>'[1]TH Tien 07'!K65</f>
        <v>171182188.126</v>
      </c>
      <c r="L69" s="148">
        <f>'[1]TH Tien 07'!N65</f>
        <v>152976.2</v>
      </c>
      <c r="M69" s="148">
        <f>'[1]TH Tien 07'!P65</f>
        <v>700364727.2030002</v>
      </c>
      <c r="N69" s="148">
        <f>'[1]TH Tien 07'!Q65</f>
        <v>10739006.647</v>
      </c>
      <c r="O69" s="148">
        <f>'[1]TH Tien 07'!R65</f>
        <v>313744147.87600017</v>
      </c>
      <c r="P69" s="148">
        <f>'[1]TH Tien 07'!S65</f>
        <v>192778009.43400002</v>
      </c>
      <c r="Q69" s="148">
        <f>'[1]TH Tien 07'!T65</f>
        <v>2736090</v>
      </c>
      <c r="R69" s="148">
        <f>'[1]TH Tien 07'!U65</f>
        <v>118230048.44200015</v>
      </c>
      <c r="S69" s="148">
        <f>'[1]TH Tien 07'!V65</f>
        <v>1024847881.7260003</v>
      </c>
      <c r="T69" s="173">
        <f>'[1]TH Tien 07'!W65</f>
        <v>0.41705099672153306</v>
      </c>
      <c r="U69" s="173">
        <f>'[1]TH Tien 07'!X65</f>
        <v>0.7954175377637487</v>
      </c>
      <c r="V69" s="138">
        <f t="shared" si="7"/>
        <v>926710054.9020001</v>
      </c>
      <c r="W69" s="138">
        <f t="shared" si="8"/>
        <v>215606321.052</v>
      </c>
      <c r="X69" s="172">
        <f t="shared" si="9"/>
        <v>0.23265779831729616</v>
      </c>
      <c r="Y69" s="172">
        <f t="shared" si="10"/>
        <v>0.656479289478038</v>
      </c>
      <c r="Z69" s="138">
        <f t="shared" si="11"/>
        <v>1411636390.9040003</v>
      </c>
    </row>
    <row r="70" spans="1:26" s="140" customFormat="1" ht="18.75" customHeight="1">
      <c r="A70" s="146">
        <v>55</v>
      </c>
      <c r="B70" s="147" t="str">
        <f>'[1]TH Tien 07'!B66</f>
        <v>TT Huế</v>
      </c>
      <c r="C70" s="148">
        <f>'[1]TH Tien 07'!C66</f>
        <v>557545926.2</v>
      </c>
      <c r="D70" s="148">
        <f>'[1]TH Tien 07'!D66</f>
        <v>418435005</v>
      </c>
      <c r="E70" s="148">
        <f>'[1]TH Tien 07'!E66</f>
        <v>139110921.2</v>
      </c>
      <c r="F70" s="148">
        <f>'[1]TH Tien 07'!F66</f>
        <v>181820625.2</v>
      </c>
      <c r="G70" s="148">
        <f>'[1]TH Tien 07'!G66</f>
        <v>103345647.2</v>
      </c>
      <c r="H70" s="148">
        <f>'[1]TH Tien 07'!H66</f>
        <v>5279267</v>
      </c>
      <c r="I70" s="148">
        <f>'[1]TH Tien 07'!I66</f>
        <v>34173724.2</v>
      </c>
      <c r="J70" s="148">
        <f>'[1]TH Tien 07'!J66</f>
        <v>50241706</v>
      </c>
      <c r="K70" s="148">
        <f>'[1]TH Tien 07'!K66</f>
        <v>13630760</v>
      </c>
      <c r="L70" s="148">
        <f>'[1]TH Tien 07'!N66</f>
        <v>20190</v>
      </c>
      <c r="M70" s="148">
        <f>'[1]TH Tien 07'!P66</f>
        <v>72736089</v>
      </c>
      <c r="N70" s="148">
        <f>'[1]TH Tien 07'!Q66</f>
        <v>5738889</v>
      </c>
      <c r="O70" s="148">
        <f>'[1]TH Tien 07'!R66</f>
        <v>375725301.00000006</v>
      </c>
      <c r="P70" s="148">
        <f>'[1]TH Tien 07'!S66</f>
        <v>7604239</v>
      </c>
      <c r="Q70" s="148">
        <f>'[1]TH Tien 07'!T66</f>
        <v>1105496</v>
      </c>
      <c r="R70" s="148">
        <f>'[1]TH Tien 07'!U66</f>
        <v>367015566.00000006</v>
      </c>
      <c r="S70" s="148">
        <f>'[1]TH Tien 07'!V66</f>
        <v>454200279.00000006</v>
      </c>
      <c r="T70" s="173">
        <f>'[1]TH Tien 07'!W66</f>
        <v>0.56839342118817</v>
      </c>
      <c r="U70" s="173">
        <f>'[1]TH Tien 07'!X66</f>
        <v>0.32610878612137545</v>
      </c>
      <c r="V70" s="138">
        <f t="shared" si="7"/>
        <v>162910598.2</v>
      </c>
      <c r="W70" s="138">
        <f t="shared" si="8"/>
        <v>84435620.2</v>
      </c>
      <c r="X70" s="172">
        <f t="shared" si="9"/>
        <v>0.5182942124878896</v>
      </c>
      <c r="Y70" s="172">
        <f t="shared" si="10"/>
        <v>0.29498539425861464</v>
      </c>
      <c r="Z70" s="138">
        <f t="shared" si="11"/>
        <v>552266659.2</v>
      </c>
    </row>
    <row r="71" spans="1:26" s="140" customFormat="1" ht="18.75" customHeight="1">
      <c r="A71" s="146">
        <v>56</v>
      </c>
      <c r="B71" s="147" t="str">
        <f>'[1]TH Tien 07'!B67</f>
        <v>Tuyên Quang</v>
      </c>
      <c r="C71" s="148">
        <f>'[1]TH Tien 07'!C67</f>
        <v>88616263</v>
      </c>
      <c r="D71" s="148">
        <f>'[1]TH Tien 07'!D67</f>
        <v>51987747</v>
      </c>
      <c r="E71" s="148">
        <f>'[1]TH Tien 07'!E67</f>
        <v>36628516</v>
      </c>
      <c r="F71" s="148">
        <f>'[1]TH Tien 07'!F67</f>
        <v>54191002</v>
      </c>
      <c r="G71" s="148">
        <f>'[1]TH Tien 07'!G67</f>
        <v>35234141</v>
      </c>
      <c r="H71" s="148">
        <f>'[1]TH Tien 07'!H67</f>
        <v>11394753</v>
      </c>
      <c r="I71" s="148">
        <f>'[1]TH Tien 07'!I67</f>
        <v>10623835</v>
      </c>
      <c r="J71" s="148">
        <f>'[1]TH Tien 07'!J67</f>
        <v>2012238</v>
      </c>
      <c r="K71" s="148">
        <f>'[1]TH Tien 07'!K67</f>
        <v>10816854</v>
      </c>
      <c r="L71" s="148">
        <f>'[1]TH Tien 07'!N67</f>
        <v>386461</v>
      </c>
      <c r="M71" s="148">
        <f>'[1]TH Tien 07'!P67</f>
        <v>18956861</v>
      </c>
      <c r="N71" s="148">
        <f>'[1]TH Tien 07'!Q67</f>
        <v>0</v>
      </c>
      <c r="O71" s="148">
        <f>'[1]TH Tien 07'!R67</f>
        <v>34425261</v>
      </c>
      <c r="P71" s="148">
        <f>'[1]TH Tien 07'!S67</f>
        <v>30554294</v>
      </c>
      <c r="Q71" s="148">
        <f>'[1]TH Tien 07'!T67</f>
        <v>0</v>
      </c>
      <c r="R71" s="148">
        <f>'[1]TH Tien 07'!U67</f>
        <v>3870967</v>
      </c>
      <c r="S71" s="148">
        <f>'[1]TH Tien 07'!V67</f>
        <v>53382122</v>
      </c>
      <c r="T71" s="173">
        <f>'[1]TH Tien 07'!W67</f>
        <v>0.6501843424116793</v>
      </c>
      <c r="U71" s="173">
        <f>'[1]TH Tien 07'!X67</f>
        <v>0.6115243428850075</v>
      </c>
      <c r="V71" s="138">
        <f t="shared" si="7"/>
        <v>31979395</v>
      </c>
      <c r="W71" s="138">
        <f t="shared" si="8"/>
        <v>13022534</v>
      </c>
      <c r="X71" s="172">
        <f t="shared" si="9"/>
        <v>0.40721639668292664</v>
      </c>
      <c r="Y71" s="172">
        <f t="shared" si="10"/>
        <v>0.41412548135875615</v>
      </c>
      <c r="Z71" s="138">
        <f t="shared" si="11"/>
        <v>77221510</v>
      </c>
    </row>
    <row r="72" spans="1:26" s="140" customFormat="1" ht="18.75" customHeight="1">
      <c r="A72" s="146">
        <v>57</v>
      </c>
      <c r="B72" s="147" t="str">
        <f>'[1]TH Tien 07'!B68</f>
        <v>Thái Bình</v>
      </c>
      <c r="C72" s="148">
        <f>'[1]TH Tien 07'!C68</f>
        <v>594401343</v>
      </c>
      <c r="D72" s="148">
        <f>'[1]TH Tien 07'!D68</f>
        <v>328413478</v>
      </c>
      <c r="E72" s="148">
        <f>'[1]TH Tien 07'!E68</f>
        <v>265987865</v>
      </c>
      <c r="F72" s="148">
        <f>'[1]TH Tien 07'!F68</f>
        <v>268222601</v>
      </c>
      <c r="G72" s="148">
        <f>'[1]TH Tien 07'!G68</f>
        <v>115374700</v>
      </c>
      <c r="H72" s="148">
        <f>'[1]TH Tien 07'!H68</f>
        <v>10141471</v>
      </c>
      <c r="I72" s="148">
        <f>'[1]TH Tien 07'!I68</f>
        <v>28838365</v>
      </c>
      <c r="J72" s="148">
        <f>'[1]TH Tien 07'!J68</f>
        <v>5952795</v>
      </c>
      <c r="K72" s="148">
        <f>'[1]TH Tien 07'!K68</f>
        <v>70307511</v>
      </c>
      <c r="L72" s="148">
        <f>'[1]TH Tien 07'!N68</f>
        <v>134558</v>
      </c>
      <c r="M72" s="148">
        <f>'[1]TH Tien 07'!P68</f>
        <v>123023886</v>
      </c>
      <c r="N72" s="148">
        <f>'[1]TH Tien 07'!Q68</f>
        <v>29824015</v>
      </c>
      <c r="O72" s="148">
        <f>'[1]TH Tien 07'!R68</f>
        <v>326178742</v>
      </c>
      <c r="P72" s="148">
        <f>'[1]TH Tien 07'!S68</f>
        <v>28385864</v>
      </c>
      <c r="Q72" s="148">
        <f>'[1]TH Tien 07'!T68</f>
        <v>166419</v>
      </c>
      <c r="R72" s="148">
        <f>'[1]TH Tien 07'!U68</f>
        <v>297626459</v>
      </c>
      <c r="S72" s="148">
        <f>'[1]TH Tien 07'!V68</f>
        <v>479026643</v>
      </c>
      <c r="T72" s="173">
        <f>'[1]TH Tien 07'!W68</f>
        <v>0.430145332905783</v>
      </c>
      <c r="U72" s="173">
        <f>'[1]TH Tien 07'!X68</f>
        <v>0.45124830917483305</v>
      </c>
      <c r="V72" s="138">
        <f t="shared" si="7"/>
        <v>187773619</v>
      </c>
      <c r="W72" s="138">
        <f t="shared" si="8"/>
        <v>34925718</v>
      </c>
      <c r="X72" s="172">
        <f t="shared" si="9"/>
        <v>0.18599906731307128</v>
      </c>
      <c r="Y72" s="172">
        <f t="shared" si="10"/>
        <v>0.32138715663840767</v>
      </c>
      <c r="Z72" s="138">
        <f t="shared" si="11"/>
        <v>584259872</v>
      </c>
    </row>
    <row r="73" spans="1:26" s="140" customFormat="1" ht="18.75" customHeight="1">
      <c r="A73" s="146">
        <v>58</v>
      </c>
      <c r="B73" s="147" t="str">
        <f>'[1]TH Tien 07'!B69</f>
        <v>Thái Nguyên</v>
      </c>
      <c r="C73" s="148">
        <f>'[1]TH Tien 07'!C69</f>
        <v>709431292</v>
      </c>
      <c r="D73" s="148">
        <f>'[1]TH Tien 07'!D69</f>
        <v>135480843</v>
      </c>
      <c r="E73" s="148">
        <f>'[1]TH Tien 07'!E69</f>
        <v>573950449</v>
      </c>
      <c r="F73" s="148">
        <f>'[1]TH Tien 07'!F69</f>
        <v>643887530</v>
      </c>
      <c r="G73" s="148">
        <f>'[1]TH Tien 07'!G69</f>
        <v>454337146</v>
      </c>
      <c r="H73" s="148">
        <f>'[1]TH Tien 07'!H69</f>
        <v>305098243</v>
      </c>
      <c r="I73" s="148">
        <f>'[1]TH Tien 07'!I69</f>
        <v>109319985</v>
      </c>
      <c r="J73" s="148">
        <f>'[1]TH Tien 07'!J69</f>
        <v>6525488</v>
      </c>
      <c r="K73" s="148">
        <f>'[1]TH Tien 07'!K69</f>
        <v>32261476</v>
      </c>
      <c r="L73" s="148">
        <f>'[1]TH Tien 07'!N69</f>
        <v>1131954</v>
      </c>
      <c r="M73" s="148">
        <f>'[1]TH Tien 07'!P69</f>
        <v>175201858</v>
      </c>
      <c r="N73" s="148">
        <f>'[1]TH Tien 07'!Q69</f>
        <v>14348526</v>
      </c>
      <c r="O73" s="148">
        <f>'[1]TH Tien 07'!R69</f>
        <v>65543762</v>
      </c>
      <c r="P73" s="148">
        <f>'[1]TH Tien 07'!S69</f>
        <v>38655738</v>
      </c>
      <c r="Q73" s="148">
        <f>'[1]TH Tien 07'!T69</f>
        <v>2477653</v>
      </c>
      <c r="R73" s="148">
        <f>'[1]TH Tien 07'!U69</f>
        <v>24410371</v>
      </c>
      <c r="S73" s="148">
        <f>'[1]TH Tien 07'!V69</f>
        <v>255094146</v>
      </c>
      <c r="T73" s="173">
        <f>'[1]TH Tien 07'!W69</f>
        <v>0.7056156934736724</v>
      </c>
      <c r="U73" s="173">
        <f>'[1]TH Tien 07'!X69</f>
        <v>0.9076108387956476</v>
      </c>
      <c r="V73" s="138">
        <f t="shared" si="7"/>
        <v>306527811</v>
      </c>
      <c r="W73" s="138">
        <f t="shared" si="8"/>
        <v>116977427</v>
      </c>
      <c r="X73" s="172">
        <f t="shared" si="9"/>
        <v>0.3816209257436677</v>
      </c>
      <c r="Y73" s="172">
        <f t="shared" si="10"/>
        <v>0.758107237976483</v>
      </c>
      <c r="Z73" s="138">
        <f t="shared" si="11"/>
        <v>404333049</v>
      </c>
    </row>
    <row r="74" spans="1:26" s="140" customFormat="1" ht="18.75" customHeight="1">
      <c r="A74" s="146">
        <v>59</v>
      </c>
      <c r="B74" s="147" t="str">
        <f>'[1]TH Tien 07'!B70</f>
        <v>Thanh Hóa</v>
      </c>
      <c r="C74" s="148">
        <f>'[1]TH Tien 07'!C70</f>
        <v>633221447</v>
      </c>
      <c r="D74" s="148">
        <f>'[1]TH Tien 07'!D70</f>
        <v>364750982</v>
      </c>
      <c r="E74" s="148">
        <f>'[1]TH Tien 07'!E70</f>
        <v>268470465</v>
      </c>
      <c r="F74" s="148">
        <f>'[1]TH Tien 07'!F70</f>
        <v>528415271.996</v>
      </c>
      <c r="G74" s="148">
        <f>'[1]TH Tien 07'!G70</f>
        <v>134714891</v>
      </c>
      <c r="H74" s="148">
        <f>'[1]TH Tien 07'!H70</f>
        <v>10714770</v>
      </c>
      <c r="I74" s="148">
        <f>'[1]TH Tien 07'!I70</f>
        <v>71498731</v>
      </c>
      <c r="J74" s="148">
        <f>'[1]TH Tien 07'!J70</f>
        <v>16508811</v>
      </c>
      <c r="K74" s="148">
        <f>'[1]TH Tien 07'!K70</f>
        <v>35690492</v>
      </c>
      <c r="L74" s="148">
        <f>'[1]TH Tien 07'!N70</f>
        <v>302087</v>
      </c>
      <c r="M74" s="148">
        <f>'[1]TH Tien 07'!P70</f>
        <v>389582779.996</v>
      </c>
      <c r="N74" s="148">
        <f>'[1]TH Tien 07'!Q70</f>
        <v>4117601</v>
      </c>
      <c r="O74" s="148">
        <f>'[1]TH Tien 07'!R70</f>
        <v>104806175.00400001</v>
      </c>
      <c r="P74" s="148">
        <f>'[1]TH Tien 07'!S70</f>
        <v>38104400</v>
      </c>
      <c r="Q74" s="148">
        <f>'[1]TH Tien 07'!T70</f>
        <v>320144</v>
      </c>
      <c r="R74" s="148">
        <f>'[1]TH Tien 07'!U70</f>
        <v>66381631.00400001</v>
      </c>
      <c r="S74" s="148">
        <f>'[1]TH Tien 07'!V70</f>
        <v>498506556</v>
      </c>
      <c r="T74" s="173">
        <f>'[1]TH Tien 07'!W70</f>
        <v>0.254941327662876</v>
      </c>
      <c r="U74" s="173">
        <f>'[1]TH Tien 07'!X70</f>
        <v>0.8344873258785879</v>
      </c>
      <c r="V74" s="138">
        <f t="shared" si="7"/>
        <v>482010009.996</v>
      </c>
      <c r="W74" s="138">
        <f t="shared" si="8"/>
        <v>88309629</v>
      </c>
      <c r="X74" s="172">
        <f t="shared" si="9"/>
        <v>0.18321119306367278</v>
      </c>
      <c r="Y74" s="172">
        <f t="shared" si="10"/>
        <v>0.7743049637939867</v>
      </c>
      <c r="Z74" s="138">
        <f t="shared" si="11"/>
        <v>622506677</v>
      </c>
    </row>
    <row r="75" spans="1:26" s="140" customFormat="1" ht="18.75" customHeight="1">
      <c r="A75" s="146">
        <v>60</v>
      </c>
      <c r="B75" s="147" t="str">
        <f>'[1]TH Tien 07'!B71</f>
        <v>Trà Vinh</v>
      </c>
      <c r="C75" s="148">
        <f>'[1]TH Tien 07'!C71</f>
        <v>721581391</v>
      </c>
      <c r="D75" s="148">
        <f>'[1]TH Tien 07'!D71</f>
        <v>447726862</v>
      </c>
      <c r="E75" s="148">
        <f>'[1]TH Tien 07'!E71</f>
        <v>273854529</v>
      </c>
      <c r="F75" s="148">
        <f>'[1]TH Tien 07'!F71</f>
        <v>535948253</v>
      </c>
      <c r="G75" s="148">
        <f>'[1]TH Tien 07'!G71</f>
        <v>228924553</v>
      </c>
      <c r="H75" s="148">
        <f>'[1]TH Tien 07'!H71</f>
        <v>35509376</v>
      </c>
      <c r="I75" s="148">
        <f>'[1]TH Tien 07'!I71</f>
        <v>86634482</v>
      </c>
      <c r="J75" s="148">
        <f>'[1]TH Tien 07'!J71</f>
        <v>31387783</v>
      </c>
      <c r="K75" s="148">
        <f>'[1]TH Tien 07'!K71</f>
        <v>75267595</v>
      </c>
      <c r="L75" s="148">
        <f>'[1]TH Tien 07'!N71</f>
        <v>125317</v>
      </c>
      <c r="M75" s="148">
        <f>'[1]TH Tien 07'!P71</f>
        <v>306861125</v>
      </c>
      <c r="N75" s="148">
        <f>'[1]TH Tien 07'!Q71</f>
        <v>162575</v>
      </c>
      <c r="O75" s="148">
        <f>'[1]TH Tien 07'!R71</f>
        <v>185633138</v>
      </c>
      <c r="P75" s="148">
        <f>'[1]TH Tien 07'!S71</f>
        <v>33874905</v>
      </c>
      <c r="Q75" s="148">
        <f>'[1]TH Tien 07'!T71</f>
        <v>136404</v>
      </c>
      <c r="R75" s="148">
        <f>'[1]TH Tien 07'!U71</f>
        <v>151621829</v>
      </c>
      <c r="S75" s="148">
        <f>'[1]TH Tien 07'!V71</f>
        <v>492656838</v>
      </c>
      <c r="T75" s="173">
        <f>'[1]TH Tien 07'!W71</f>
        <v>0.4271392839114264</v>
      </c>
      <c r="U75" s="173">
        <f>'[1]TH Tien 07'!X71</f>
        <v>0.7427412343010381</v>
      </c>
      <c r="V75" s="138">
        <f t="shared" si="7"/>
        <v>425171282</v>
      </c>
      <c r="W75" s="138">
        <f t="shared" si="8"/>
        <v>118147582</v>
      </c>
      <c r="X75" s="172">
        <f t="shared" si="9"/>
        <v>0.27788231943661706</v>
      </c>
      <c r="Y75" s="172">
        <f t="shared" si="10"/>
        <v>0.6197181530571539</v>
      </c>
      <c r="Z75" s="138">
        <f t="shared" si="11"/>
        <v>686072015</v>
      </c>
    </row>
    <row r="76" spans="1:26" s="140" customFormat="1" ht="18.75" customHeight="1">
      <c r="A76" s="146">
        <v>61</v>
      </c>
      <c r="B76" s="147" t="str">
        <f>'[1]TH Tien 07'!B72</f>
        <v>Vĩnh Long</v>
      </c>
      <c r="C76" s="148">
        <f>'[1]TH Tien 07'!C72</f>
        <v>1151906841.321</v>
      </c>
      <c r="D76" s="148">
        <f>'[1]TH Tien 07'!D72</f>
        <v>593622483.3</v>
      </c>
      <c r="E76" s="148">
        <f>'[1]TH Tien 07'!E72</f>
        <v>558284358.021</v>
      </c>
      <c r="F76" s="148">
        <f>'[1]TH Tien 07'!F72</f>
        <v>1031853492.894</v>
      </c>
      <c r="G76" s="148">
        <f>'[1]TH Tien 07'!G72</f>
        <v>364352399.383</v>
      </c>
      <c r="H76" s="148">
        <f>'[1]TH Tien 07'!H72</f>
        <v>30252144</v>
      </c>
      <c r="I76" s="148">
        <f>'[1]TH Tien 07'!I72</f>
        <v>78666472</v>
      </c>
      <c r="J76" s="148">
        <f>'[1]TH Tien 07'!J72</f>
        <v>220596105</v>
      </c>
      <c r="K76" s="148">
        <f>'[1]TH Tien 07'!K72</f>
        <v>34816933.383</v>
      </c>
      <c r="L76" s="148">
        <f>'[1]TH Tien 07'!N72</f>
        <v>20745</v>
      </c>
      <c r="M76" s="148">
        <f>'[1]TH Tien 07'!P72</f>
        <v>667443667.511</v>
      </c>
      <c r="N76" s="148">
        <f>'[1]TH Tien 07'!Q72</f>
        <v>57426</v>
      </c>
      <c r="O76" s="148">
        <f>'[1]TH Tien 07'!R72</f>
        <v>120053348.42700005</v>
      </c>
      <c r="P76" s="148">
        <f>'[1]TH Tien 07'!S72</f>
        <v>77985164.17999999</v>
      </c>
      <c r="Q76" s="148">
        <f>'[1]TH Tien 07'!T72</f>
        <v>5291124</v>
      </c>
      <c r="R76" s="148">
        <f>'[1]TH Tien 07'!U72</f>
        <v>36777060.24700005</v>
      </c>
      <c r="S76" s="148">
        <f>'[1]TH Tien 07'!V72</f>
        <v>787554441.9380001</v>
      </c>
      <c r="T76" s="173">
        <f>'[1]TH Tien 07'!W72</f>
        <v>0.35310477882001906</v>
      </c>
      <c r="U76" s="173">
        <f>'[1]TH Tien 07'!X72</f>
        <v>0.8957785958721075</v>
      </c>
      <c r="V76" s="138">
        <f t="shared" si="7"/>
        <v>966784415.511</v>
      </c>
      <c r="W76" s="138">
        <f t="shared" si="8"/>
        <v>299283322</v>
      </c>
      <c r="X76" s="172">
        <f t="shared" si="9"/>
        <v>0.30956572861366605</v>
      </c>
      <c r="Y76" s="172">
        <f t="shared" si="10"/>
        <v>0.8619269529384598</v>
      </c>
      <c r="Z76" s="138">
        <f t="shared" si="11"/>
        <v>1121654697.321</v>
      </c>
    </row>
    <row r="77" spans="1:26" s="140" customFormat="1" ht="18.75" customHeight="1">
      <c r="A77" s="146">
        <v>62</v>
      </c>
      <c r="B77" s="147" t="str">
        <f>'[1]TH Tien 07'!B73</f>
        <v>Vĩnh Phúc</v>
      </c>
      <c r="C77" s="148">
        <f>'[1]TH Tien 07'!C73</f>
        <v>519365129</v>
      </c>
      <c r="D77" s="148">
        <f>'[1]TH Tien 07'!D73</f>
        <v>253095490</v>
      </c>
      <c r="E77" s="148">
        <f>'[1]TH Tien 07'!E73</f>
        <v>266269639</v>
      </c>
      <c r="F77" s="148">
        <f>'[1]TH Tien 07'!F73</f>
        <v>326093849</v>
      </c>
      <c r="G77" s="148">
        <f>'[1]TH Tien 07'!G73</f>
        <v>149184953</v>
      </c>
      <c r="H77" s="148">
        <f>'[1]TH Tien 07'!H73</f>
        <v>22463334</v>
      </c>
      <c r="I77" s="148">
        <f>'[1]TH Tien 07'!I73</f>
        <v>59205236</v>
      </c>
      <c r="J77" s="148">
        <f>'[1]TH Tien 07'!J73</f>
        <v>15462292</v>
      </c>
      <c r="K77" s="148">
        <f>'[1]TH Tien 07'!K73</f>
        <v>51620338</v>
      </c>
      <c r="L77" s="148">
        <f>'[1]TH Tien 07'!N73</f>
        <v>433753</v>
      </c>
      <c r="M77" s="148">
        <f>'[1]TH Tien 07'!P73</f>
        <v>165639852</v>
      </c>
      <c r="N77" s="148">
        <f>'[1]TH Tien 07'!Q73</f>
        <v>11269044</v>
      </c>
      <c r="O77" s="148">
        <f>'[1]TH Tien 07'!R73</f>
        <v>193271280</v>
      </c>
      <c r="P77" s="148">
        <f>'[1]TH Tien 07'!S73</f>
        <v>20805549</v>
      </c>
      <c r="Q77" s="148">
        <f>'[1]TH Tien 07'!T73</f>
        <v>79064</v>
      </c>
      <c r="R77" s="148">
        <f>'[1]TH Tien 07'!U73</f>
        <v>172386667</v>
      </c>
      <c r="S77" s="148">
        <f>'[1]TH Tien 07'!V73</f>
        <v>370180176</v>
      </c>
      <c r="T77" s="173">
        <f>'[1]TH Tien 07'!W73</f>
        <v>0.45749085257968175</v>
      </c>
      <c r="U77" s="173">
        <f>'[1]TH Tien 07'!X73</f>
        <v>0.6278701260284265</v>
      </c>
      <c r="V77" s="138">
        <f t="shared" si="7"/>
        <v>252010177</v>
      </c>
      <c r="W77" s="138">
        <f t="shared" si="8"/>
        <v>75101281</v>
      </c>
      <c r="X77" s="172">
        <f t="shared" si="9"/>
        <v>0.29800892128257184</v>
      </c>
      <c r="Y77" s="172">
        <f t="shared" si="10"/>
        <v>0.5071629435349494</v>
      </c>
      <c r="Z77" s="138">
        <f t="shared" si="11"/>
        <v>496901795</v>
      </c>
    </row>
    <row r="78" spans="1:26" s="140" customFormat="1" ht="18.75" customHeight="1">
      <c r="A78" s="146">
        <v>63</v>
      </c>
      <c r="B78" s="147" t="str">
        <f>'[1]TH Tien 07'!B74</f>
        <v>Yên Bái</v>
      </c>
      <c r="C78" s="148">
        <f>'[1]TH Tien 07'!C74</f>
        <v>117033753</v>
      </c>
      <c r="D78" s="148">
        <f>'[1]TH Tien 07'!D74</f>
        <v>47063865</v>
      </c>
      <c r="E78" s="148">
        <f>'[1]TH Tien 07'!E74</f>
        <v>69969888</v>
      </c>
      <c r="F78" s="148">
        <f>'[1]TH Tien 07'!F74</f>
        <v>91904612</v>
      </c>
      <c r="G78" s="148">
        <f>'[1]TH Tien 07'!G74</f>
        <v>34254789</v>
      </c>
      <c r="H78" s="148">
        <f>'[1]TH Tien 07'!H74</f>
        <v>4692996</v>
      </c>
      <c r="I78" s="148">
        <f>'[1]TH Tien 07'!I74</f>
        <v>11662375</v>
      </c>
      <c r="J78" s="148">
        <f>'[1]TH Tien 07'!J74</f>
        <v>15167086</v>
      </c>
      <c r="K78" s="148">
        <f>'[1]TH Tien 07'!K74</f>
        <v>2230218</v>
      </c>
      <c r="L78" s="148">
        <f>'[1]TH Tien 07'!N74</f>
        <v>502114</v>
      </c>
      <c r="M78" s="148">
        <f>'[1]TH Tien 07'!P74</f>
        <v>57649778</v>
      </c>
      <c r="N78" s="148">
        <f>'[1]TH Tien 07'!Q74</f>
        <v>45</v>
      </c>
      <c r="O78" s="148">
        <f>'[1]TH Tien 07'!R74</f>
        <v>25129141</v>
      </c>
      <c r="P78" s="148">
        <f>'[1]TH Tien 07'!S74</f>
        <v>11534922</v>
      </c>
      <c r="Q78" s="148">
        <f>'[1]TH Tien 07'!T74</f>
        <v>13594219</v>
      </c>
      <c r="R78" s="148">
        <f>'[1]TH Tien 07'!U74</f>
        <v>0</v>
      </c>
      <c r="S78" s="148">
        <f>'[1]TH Tien 07'!V74</f>
        <v>82778964</v>
      </c>
      <c r="T78" s="173">
        <f>'[1]TH Tien 07'!W74</f>
        <v>0.37272111001349967</v>
      </c>
      <c r="U78" s="173">
        <f>'[1]TH Tien 07'!X74</f>
        <v>0.7852829602072148</v>
      </c>
      <c r="V78" s="138">
        <f t="shared" si="7"/>
        <v>84981398</v>
      </c>
      <c r="W78" s="138">
        <f t="shared" si="8"/>
        <v>27331575</v>
      </c>
      <c r="X78" s="172">
        <f t="shared" si="9"/>
        <v>0.32161832640126725</v>
      </c>
      <c r="Y78" s="172">
        <f t="shared" si="10"/>
        <v>0.7564609699042708</v>
      </c>
      <c r="Z78" s="138">
        <f t="shared" si="11"/>
        <v>112340757</v>
      </c>
    </row>
    <row r="79" spans="2:22" s="130" customFormat="1" ht="17.25" customHeight="1">
      <c r="B79" s="176"/>
      <c r="C79" s="176"/>
      <c r="D79" s="176"/>
      <c r="E79" s="176"/>
      <c r="F79" s="141"/>
      <c r="G79" s="141"/>
      <c r="H79" s="141"/>
      <c r="I79" s="141"/>
      <c r="J79" s="141"/>
      <c r="K79" s="141"/>
      <c r="L79" s="141"/>
      <c r="M79" s="141"/>
      <c r="N79" s="141"/>
      <c r="O79" s="141"/>
      <c r="P79" s="296" t="s">
        <v>325</v>
      </c>
      <c r="Q79" s="296"/>
      <c r="R79" s="296"/>
      <c r="S79" s="296"/>
      <c r="T79" s="296"/>
      <c r="U79" s="296"/>
      <c r="V79" s="142"/>
    </row>
    <row r="80" spans="3:18" ht="15.75">
      <c r="C80" s="295" t="s">
        <v>316</v>
      </c>
      <c r="D80" s="295"/>
      <c r="E80" s="295"/>
      <c r="P80" s="294" t="s">
        <v>322</v>
      </c>
      <c r="Q80" s="294"/>
      <c r="R80" s="294"/>
    </row>
    <row r="81" spans="16:18" ht="15.75">
      <c r="P81" s="294"/>
      <c r="Q81" s="294"/>
      <c r="R81" s="294"/>
    </row>
    <row r="88" spans="3:18" ht="15.75">
      <c r="C88" s="295" t="s">
        <v>317</v>
      </c>
      <c r="D88" s="295"/>
      <c r="E88" s="295"/>
      <c r="P88" s="295" t="s">
        <v>323</v>
      </c>
      <c r="Q88" s="295"/>
      <c r="R88" s="295"/>
    </row>
  </sheetData>
  <sheetProtection/>
  <mergeCells count="47">
    <mergeCell ref="A12:B12"/>
    <mergeCell ref="P81:R81"/>
    <mergeCell ref="C88:E88"/>
    <mergeCell ref="P88:R88"/>
    <mergeCell ref="P79:U79"/>
    <mergeCell ref="C80:E80"/>
    <mergeCell ref="P80:R80"/>
    <mergeCell ref="M9:M11"/>
    <mergeCell ref="N9:N11"/>
    <mergeCell ref="P9:P11"/>
    <mergeCell ref="Q9:Q11"/>
    <mergeCell ref="C8:C11"/>
    <mergeCell ref="D8:E8"/>
    <mergeCell ref="F8:F11"/>
    <mergeCell ref="D9:D11"/>
    <mergeCell ref="J10:J11"/>
    <mergeCell ref="I10:I11"/>
    <mergeCell ref="U7:U11"/>
    <mergeCell ref="Z7:Z11"/>
    <mergeCell ref="G8:N8"/>
    <mergeCell ref="O8:O11"/>
    <mergeCell ref="P8:R8"/>
    <mergeCell ref="X7:X11"/>
    <mergeCell ref="L10:L11"/>
    <mergeCell ref="W7:W11"/>
    <mergeCell ref="R9:R11"/>
    <mergeCell ref="H10:H11"/>
    <mergeCell ref="B6:B11"/>
    <mergeCell ref="K10:K11"/>
    <mergeCell ref="F6:U6"/>
    <mergeCell ref="E9:E11"/>
    <mergeCell ref="G9:G11"/>
    <mergeCell ref="V6:Z6"/>
    <mergeCell ref="F7:N7"/>
    <mergeCell ref="O7:R7"/>
    <mergeCell ref="S7:S11"/>
    <mergeCell ref="T7:T11"/>
    <mergeCell ref="C6:E7"/>
    <mergeCell ref="V7:V11"/>
    <mergeCell ref="H9:L9"/>
    <mergeCell ref="Y7:Y11"/>
    <mergeCell ref="B1:H1"/>
    <mergeCell ref="B2:H2"/>
    <mergeCell ref="A3:J3"/>
    <mergeCell ref="A4:U4"/>
    <mergeCell ref="Q5:U5"/>
    <mergeCell ref="A6:A11"/>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77" customWidth="1"/>
    <col min="2" max="2" width="10.625" style="77" customWidth="1"/>
    <col min="3" max="3" width="4.875" style="77" customWidth="1"/>
    <col min="4" max="4" width="10.125" style="77" customWidth="1"/>
    <col min="5" max="5" width="5.625" style="77" customWidth="1"/>
    <col min="6" max="6" width="9.50390625" style="77" customWidth="1"/>
    <col min="7" max="7" width="4.625" style="77" customWidth="1"/>
    <col min="8" max="8" width="8.50390625" style="77" customWidth="1"/>
    <col min="9" max="9" width="5.125" style="77" customWidth="1"/>
    <col min="10" max="10" width="5.00390625" style="77" customWidth="1"/>
    <col min="11" max="11" width="5.75390625" style="77" customWidth="1"/>
    <col min="12" max="12" width="7.625" style="77" customWidth="1"/>
    <col min="13" max="13" width="5.00390625" style="77" customWidth="1"/>
    <col min="14" max="14" width="8.875" style="77" customWidth="1"/>
    <col min="15" max="15" width="5.00390625" style="77" customWidth="1"/>
    <col min="16" max="16" width="9.375" style="77" customWidth="1"/>
    <col min="17" max="17" width="4.50390625" style="77" customWidth="1"/>
    <col min="18" max="18" width="7.00390625" style="77" customWidth="1"/>
    <col min="19" max="19" width="4.375" style="77" customWidth="1"/>
    <col min="20" max="20" width="8.375" style="77" customWidth="1"/>
    <col min="21" max="16384" width="9.00390625" style="77" customWidth="1"/>
  </cols>
  <sheetData>
    <row r="2" spans="1:18" ht="15.75" customHeight="1">
      <c r="A2" s="144"/>
      <c r="B2" s="144"/>
      <c r="C2" s="144"/>
      <c r="D2" s="144"/>
      <c r="E2" s="75"/>
      <c r="F2" s="75"/>
      <c r="G2" s="75"/>
      <c r="H2" s="75"/>
      <c r="I2" s="75"/>
      <c r="J2" s="75"/>
      <c r="K2" s="75"/>
      <c r="L2" s="75"/>
      <c r="M2" s="75"/>
      <c r="N2" s="75"/>
      <c r="O2" s="75"/>
      <c r="P2" s="76"/>
      <c r="Q2" s="76"/>
      <c r="R2" s="76"/>
    </row>
    <row r="3" spans="1:18" ht="20.25" customHeight="1">
      <c r="A3" s="144"/>
      <c r="B3" s="144"/>
      <c r="C3" s="144"/>
      <c r="D3" s="144"/>
      <c r="E3" s="75"/>
      <c r="F3" s="75"/>
      <c r="G3" s="75"/>
      <c r="H3" s="75"/>
      <c r="I3" s="75"/>
      <c r="J3" s="75"/>
      <c r="K3" s="75"/>
      <c r="L3" s="75"/>
      <c r="M3" s="75"/>
      <c r="N3" s="75"/>
      <c r="O3" s="75"/>
      <c r="P3" s="78"/>
      <c r="Q3" s="78"/>
      <c r="R3" s="78"/>
    </row>
    <row r="4" spans="1:18" ht="15" customHeight="1">
      <c r="A4" s="144"/>
      <c r="B4" s="144"/>
      <c r="C4" s="144"/>
      <c r="D4" s="144"/>
      <c r="E4" s="75"/>
      <c r="F4" s="75"/>
      <c r="G4" s="75"/>
      <c r="H4" s="75"/>
      <c r="I4" s="75"/>
      <c r="J4" s="75"/>
      <c r="K4" s="75"/>
      <c r="L4" s="75"/>
      <c r="M4" s="75"/>
      <c r="N4" s="75"/>
      <c r="O4" s="75"/>
      <c r="P4" s="79"/>
      <c r="Q4" s="79"/>
      <c r="R4" s="79"/>
    </row>
    <row r="5" spans="1:18" ht="15.75" customHeight="1">
      <c r="A5" s="80"/>
      <c r="B5" s="80"/>
      <c r="C5" s="80"/>
      <c r="D5" s="81"/>
      <c r="E5" s="37"/>
      <c r="F5" s="75"/>
      <c r="G5" s="75"/>
      <c r="H5" s="75"/>
      <c r="I5" s="75"/>
      <c r="J5" s="75"/>
      <c r="K5" s="75"/>
      <c r="L5" s="75"/>
      <c r="M5" s="75"/>
      <c r="N5" s="75"/>
      <c r="O5" s="75"/>
      <c r="P5" s="79"/>
      <c r="Q5" s="79"/>
      <c r="R5" s="79"/>
    </row>
    <row r="6" spans="1:18" ht="18.75" customHeight="1">
      <c r="A6" s="82"/>
      <c r="B6" s="82"/>
      <c r="C6" s="82"/>
      <c r="K6" s="145"/>
      <c r="L6" s="145"/>
      <c r="M6" s="145"/>
      <c r="N6" s="145"/>
      <c r="O6" s="145"/>
      <c r="P6" s="79"/>
      <c r="Q6" s="83"/>
      <c r="R6" s="83"/>
    </row>
    <row r="7" spans="1:20" s="84" customFormat="1" ht="21.75" customHeight="1">
      <c r="A7" s="299" t="s">
        <v>30</v>
      </c>
      <c r="B7" s="300"/>
      <c r="C7" s="305" t="s">
        <v>16</v>
      </c>
      <c r="D7" s="306"/>
      <c r="E7" s="305" t="s">
        <v>6</v>
      </c>
      <c r="F7" s="307"/>
      <c r="G7" s="307"/>
      <c r="H7" s="307"/>
      <c r="I7" s="307"/>
      <c r="J7" s="307"/>
      <c r="K7" s="307"/>
      <c r="L7" s="307"/>
      <c r="M7" s="307"/>
      <c r="N7" s="307"/>
      <c r="O7" s="307"/>
      <c r="P7" s="307"/>
      <c r="Q7" s="307"/>
      <c r="R7" s="307"/>
      <c r="S7" s="307"/>
      <c r="T7" s="306"/>
    </row>
    <row r="8" spans="1:21" s="84" customFormat="1" ht="22.5" customHeight="1">
      <c r="A8" s="301"/>
      <c r="B8" s="302"/>
      <c r="C8" s="308" t="s">
        <v>168</v>
      </c>
      <c r="D8" s="308" t="s">
        <v>169</v>
      </c>
      <c r="E8" s="305" t="s">
        <v>170</v>
      </c>
      <c r="F8" s="317"/>
      <c r="G8" s="317"/>
      <c r="H8" s="317"/>
      <c r="I8" s="317"/>
      <c r="J8" s="317"/>
      <c r="K8" s="317"/>
      <c r="L8" s="318"/>
      <c r="M8" s="305" t="s">
        <v>171</v>
      </c>
      <c r="N8" s="307"/>
      <c r="O8" s="307"/>
      <c r="P8" s="307"/>
      <c r="Q8" s="307"/>
      <c r="R8" s="307"/>
      <c r="S8" s="307"/>
      <c r="T8" s="306"/>
      <c r="U8" s="85"/>
    </row>
    <row r="9" spans="1:20" s="84" customFormat="1" ht="42.75" customHeight="1">
      <c r="A9" s="301"/>
      <c r="B9" s="302"/>
      <c r="C9" s="309"/>
      <c r="D9" s="309"/>
      <c r="E9" s="319" t="s">
        <v>172</v>
      </c>
      <c r="F9" s="319"/>
      <c r="G9" s="305" t="s">
        <v>173</v>
      </c>
      <c r="H9" s="307"/>
      <c r="I9" s="307"/>
      <c r="J9" s="307"/>
      <c r="K9" s="307"/>
      <c r="L9" s="306"/>
      <c r="M9" s="319" t="s">
        <v>172</v>
      </c>
      <c r="N9" s="319"/>
      <c r="O9" s="305" t="s">
        <v>173</v>
      </c>
      <c r="P9" s="307"/>
      <c r="Q9" s="307"/>
      <c r="R9" s="307"/>
      <c r="S9" s="307"/>
      <c r="T9" s="306"/>
    </row>
    <row r="10" spans="1:20" s="84" customFormat="1" ht="35.25" customHeight="1">
      <c r="A10" s="301"/>
      <c r="B10" s="302"/>
      <c r="C10" s="309"/>
      <c r="D10" s="309"/>
      <c r="E10" s="308" t="s">
        <v>4</v>
      </c>
      <c r="F10" s="308" t="s">
        <v>7</v>
      </c>
      <c r="G10" s="303" t="s">
        <v>174</v>
      </c>
      <c r="H10" s="304"/>
      <c r="I10" s="303" t="s">
        <v>175</v>
      </c>
      <c r="J10" s="304"/>
      <c r="K10" s="303" t="s">
        <v>176</v>
      </c>
      <c r="L10" s="304"/>
      <c r="M10" s="308" t="s">
        <v>4</v>
      </c>
      <c r="N10" s="308" t="s">
        <v>177</v>
      </c>
      <c r="O10" s="303" t="s">
        <v>174</v>
      </c>
      <c r="P10" s="304"/>
      <c r="Q10" s="303" t="s">
        <v>178</v>
      </c>
      <c r="R10" s="304"/>
      <c r="S10" s="303" t="s">
        <v>179</v>
      </c>
      <c r="T10" s="304"/>
    </row>
    <row r="11" spans="1:20" s="84" customFormat="1" ht="25.5" customHeight="1">
      <c r="A11" s="303"/>
      <c r="B11" s="304"/>
      <c r="C11" s="310"/>
      <c r="D11" s="310"/>
      <c r="E11" s="310"/>
      <c r="F11" s="310"/>
      <c r="G11" s="86" t="s">
        <v>4</v>
      </c>
      <c r="H11" s="86" t="s">
        <v>7</v>
      </c>
      <c r="I11" s="87" t="s">
        <v>4</v>
      </c>
      <c r="J11" s="86" t="s">
        <v>177</v>
      </c>
      <c r="K11" s="87" t="s">
        <v>4</v>
      </c>
      <c r="L11" s="86" t="s">
        <v>177</v>
      </c>
      <c r="M11" s="310"/>
      <c r="N11" s="310"/>
      <c r="O11" s="86" t="s">
        <v>4</v>
      </c>
      <c r="P11" s="86" t="s">
        <v>7</v>
      </c>
      <c r="Q11" s="87" t="s">
        <v>4</v>
      </c>
      <c r="R11" s="86" t="s">
        <v>7</v>
      </c>
      <c r="S11" s="87" t="s">
        <v>4</v>
      </c>
      <c r="T11" s="86" t="s">
        <v>7</v>
      </c>
    </row>
    <row r="12" spans="1:20" ht="12.75">
      <c r="A12" s="311" t="s">
        <v>5</v>
      </c>
      <c r="B12" s="312"/>
      <c r="C12" s="88">
        <v>1</v>
      </c>
      <c r="D12" s="89">
        <v>2</v>
      </c>
      <c r="E12" s="88">
        <v>3</v>
      </c>
      <c r="F12" s="89">
        <v>4</v>
      </c>
      <c r="G12" s="88">
        <v>5</v>
      </c>
      <c r="H12" s="89">
        <v>6</v>
      </c>
      <c r="I12" s="88">
        <v>7</v>
      </c>
      <c r="J12" s="89">
        <v>8</v>
      </c>
      <c r="K12" s="88">
        <v>9</v>
      </c>
      <c r="L12" s="89">
        <v>10</v>
      </c>
      <c r="M12" s="88">
        <v>11</v>
      </c>
      <c r="N12" s="89">
        <v>12</v>
      </c>
      <c r="O12" s="88">
        <v>13</v>
      </c>
      <c r="P12" s="89">
        <v>14</v>
      </c>
      <c r="Q12" s="88">
        <v>15</v>
      </c>
      <c r="R12" s="89">
        <v>16</v>
      </c>
      <c r="S12" s="88">
        <v>17</v>
      </c>
      <c r="T12" s="89">
        <v>18</v>
      </c>
    </row>
    <row r="13" spans="1:20" ht="18" customHeight="1">
      <c r="A13" s="313" t="s">
        <v>15</v>
      </c>
      <c r="B13" s="314"/>
      <c r="C13" s="112">
        <f>SUM(C14:C76)</f>
        <v>342</v>
      </c>
      <c r="D13" s="112">
        <f aca="true" t="shared" si="0" ref="D13:T13">SUM(D14:D76)</f>
        <v>667810622.1140001</v>
      </c>
      <c r="E13" s="112">
        <f t="shared" si="0"/>
        <v>179</v>
      </c>
      <c r="F13" s="112">
        <f t="shared" si="0"/>
        <v>530897096.464</v>
      </c>
      <c r="G13" s="112">
        <f t="shared" si="0"/>
        <v>92</v>
      </c>
      <c r="H13" s="112">
        <f t="shared" si="0"/>
        <v>141606323.44</v>
      </c>
      <c r="I13" s="112">
        <f t="shared" si="0"/>
        <v>1</v>
      </c>
      <c r="J13" s="112">
        <f t="shared" si="0"/>
        <v>0</v>
      </c>
      <c r="K13" s="112">
        <f t="shared" si="0"/>
        <v>5</v>
      </c>
      <c r="L13" s="112">
        <f t="shared" si="0"/>
        <v>8439660</v>
      </c>
      <c r="M13" s="112">
        <f t="shared" si="0"/>
        <v>163</v>
      </c>
      <c r="N13" s="112">
        <f t="shared" si="0"/>
        <v>136913525.65</v>
      </c>
      <c r="O13" s="112">
        <f t="shared" si="0"/>
        <v>100</v>
      </c>
      <c r="P13" s="112">
        <f t="shared" si="0"/>
        <v>37962630.65</v>
      </c>
      <c r="Q13" s="112">
        <f t="shared" si="0"/>
        <v>6</v>
      </c>
      <c r="R13" s="112">
        <f t="shared" si="0"/>
        <v>2627268</v>
      </c>
      <c r="S13" s="112">
        <f t="shared" si="0"/>
        <v>20</v>
      </c>
      <c r="T13" s="112">
        <f t="shared" si="0"/>
        <v>3903273</v>
      </c>
    </row>
    <row r="14" spans="1:20" ht="18" customHeight="1">
      <c r="A14" s="101" t="s">
        <v>22</v>
      </c>
      <c r="B14" s="126" t="s">
        <v>220</v>
      </c>
      <c r="C14" s="112">
        <f aca="true" t="shared" si="1" ref="C14:C45">E14+M14</f>
        <v>5</v>
      </c>
      <c r="D14" s="113">
        <f aca="true" t="shared" si="2" ref="D14:D45">F14+N14</f>
        <v>1357521</v>
      </c>
      <c r="E14" s="114">
        <v>2</v>
      </c>
      <c r="F14" s="115">
        <v>11657</v>
      </c>
      <c r="G14" s="116">
        <v>0</v>
      </c>
      <c r="H14" s="116">
        <v>0</v>
      </c>
      <c r="I14" s="116">
        <v>0</v>
      </c>
      <c r="J14" s="116">
        <v>0</v>
      </c>
      <c r="K14" s="116">
        <v>0</v>
      </c>
      <c r="L14" s="116">
        <v>0</v>
      </c>
      <c r="M14" s="114">
        <v>3</v>
      </c>
      <c r="N14" s="115">
        <v>1345864</v>
      </c>
      <c r="O14" s="116">
        <v>3</v>
      </c>
      <c r="P14" s="116">
        <v>1345864</v>
      </c>
      <c r="Q14" s="116">
        <v>0</v>
      </c>
      <c r="R14" s="116">
        <v>0</v>
      </c>
      <c r="S14" s="116">
        <v>0</v>
      </c>
      <c r="T14" s="116">
        <v>0</v>
      </c>
    </row>
    <row r="15" spans="1:20" ht="18" customHeight="1">
      <c r="A15" s="101" t="s">
        <v>23</v>
      </c>
      <c r="B15" s="127" t="s">
        <v>221</v>
      </c>
      <c r="C15" s="112">
        <f t="shared" si="1"/>
        <v>0</v>
      </c>
      <c r="D15" s="113">
        <f t="shared" si="2"/>
        <v>0</v>
      </c>
      <c r="E15" s="114">
        <v>0</v>
      </c>
      <c r="F15" s="115">
        <v>0</v>
      </c>
      <c r="G15" s="116">
        <v>0</v>
      </c>
      <c r="H15" s="116">
        <v>0</v>
      </c>
      <c r="I15" s="116">
        <v>0</v>
      </c>
      <c r="J15" s="116">
        <v>0</v>
      </c>
      <c r="K15" s="116">
        <v>0</v>
      </c>
      <c r="L15" s="116">
        <v>0</v>
      </c>
      <c r="M15" s="114">
        <v>0</v>
      </c>
      <c r="N15" s="115">
        <v>0</v>
      </c>
      <c r="O15" s="116">
        <v>0</v>
      </c>
      <c r="P15" s="116">
        <v>0</v>
      </c>
      <c r="Q15" s="116">
        <v>0</v>
      </c>
      <c r="R15" s="116">
        <v>0</v>
      </c>
      <c r="S15" s="116">
        <v>0</v>
      </c>
      <c r="T15" s="116">
        <v>0</v>
      </c>
    </row>
    <row r="16" spans="1:20" ht="18" customHeight="1">
      <c r="A16" s="101" t="s">
        <v>24</v>
      </c>
      <c r="B16" s="128" t="s">
        <v>251</v>
      </c>
      <c r="C16" s="112">
        <f t="shared" si="1"/>
        <v>0</v>
      </c>
      <c r="D16" s="113">
        <f t="shared" si="2"/>
        <v>0</v>
      </c>
      <c r="E16" s="114">
        <f aca="true" t="shared" si="3" ref="E16:F18">G16+I16+K16</f>
        <v>0</v>
      </c>
      <c r="F16" s="115">
        <f t="shared" si="3"/>
        <v>0</v>
      </c>
      <c r="G16" s="116"/>
      <c r="H16" s="117"/>
      <c r="I16" s="116"/>
      <c r="J16" s="117"/>
      <c r="K16" s="116"/>
      <c r="L16" s="117"/>
      <c r="M16" s="114">
        <f aca="true" t="shared" si="4" ref="M16:N18">O16+Q16+S16</f>
        <v>0</v>
      </c>
      <c r="N16" s="115">
        <f t="shared" si="4"/>
        <v>0</v>
      </c>
      <c r="O16" s="116"/>
      <c r="P16" s="117"/>
      <c r="Q16" s="116"/>
      <c r="R16" s="117"/>
      <c r="S16" s="116"/>
      <c r="T16" s="117"/>
    </row>
    <row r="17" spans="1:20" ht="18" customHeight="1">
      <c r="A17" s="101" t="s">
        <v>31</v>
      </c>
      <c r="B17" s="129" t="s">
        <v>252</v>
      </c>
      <c r="C17" s="112">
        <f t="shared" si="1"/>
        <v>0</v>
      </c>
      <c r="D17" s="113">
        <f t="shared" si="2"/>
        <v>0</v>
      </c>
      <c r="E17" s="114">
        <f t="shared" si="3"/>
        <v>0</v>
      </c>
      <c r="F17" s="115">
        <f t="shared" si="3"/>
        <v>0</v>
      </c>
      <c r="G17" s="116">
        <v>0</v>
      </c>
      <c r="H17" s="116">
        <v>0</v>
      </c>
      <c r="I17" s="116">
        <v>0</v>
      </c>
      <c r="J17" s="116">
        <v>0</v>
      </c>
      <c r="K17" s="116">
        <v>0</v>
      </c>
      <c r="L17" s="116">
        <v>0</v>
      </c>
      <c r="M17" s="114">
        <f t="shared" si="4"/>
        <v>0</v>
      </c>
      <c r="N17" s="115">
        <f t="shared" si="4"/>
        <v>0</v>
      </c>
      <c r="O17" s="116">
        <v>0</v>
      </c>
      <c r="P17" s="116">
        <v>0</v>
      </c>
      <c r="Q17" s="116">
        <v>0</v>
      </c>
      <c r="R17" s="116">
        <v>0</v>
      </c>
      <c r="S17" s="116">
        <v>0</v>
      </c>
      <c r="T17" s="116">
        <v>0</v>
      </c>
    </row>
    <row r="18" spans="1:20" ht="18" customHeight="1">
      <c r="A18" s="101" t="s">
        <v>32</v>
      </c>
      <c r="B18" s="128" t="s">
        <v>253</v>
      </c>
      <c r="C18" s="112">
        <f t="shared" si="1"/>
        <v>5</v>
      </c>
      <c r="D18" s="113">
        <f t="shared" si="2"/>
        <v>11087690</v>
      </c>
      <c r="E18" s="114">
        <f t="shared" si="3"/>
        <v>2</v>
      </c>
      <c r="F18" s="115">
        <f t="shared" si="3"/>
        <v>3228222</v>
      </c>
      <c r="G18" s="116">
        <v>0</v>
      </c>
      <c r="H18" s="116">
        <v>0</v>
      </c>
      <c r="I18" s="116">
        <v>0</v>
      </c>
      <c r="J18" s="116">
        <v>0</v>
      </c>
      <c r="K18" s="116">
        <v>2</v>
      </c>
      <c r="L18" s="116">
        <v>3228222</v>
      </c>
      <c r="M18" s="114">
        <f t="shared" si="4"/>
        <v>3</v>
      </c>
      <c r="N18" s="115">
        <f t="shared" si="4"/>
        <v>7859468</v>
      </c>
      <c r="O18" s="116">
        <v>3</v>
      </c>
      <c r="P18" s="116">
        <v>7859468</v>
      </c>
      <c r="Q18" s="116">
        <v>0</v>
      </c>
      <c r="R18" s="116">
        <v>0</v>
      </c>
      <c r="S18" s="116">
        <v>0</v>
      </c>
      <c r="T18" s="116">
        <v>0</v>
      </c>
    </row>
    <row r="19" spans="1:20" ht="18" customHeight="1">
      <c r="A19" s="101" t="s">
        <v>33</v>
      </c>
      <c r="B19" s="127" t="s">
        <v>229</v>
      </c>
      <c r="C19" s="112">
        <f t="shared" si="1"/>
        <v>7</v>
      </c>
      <c r="D19" s="113">
        <f t="shared" si="2"/>
        <v>1067679.0899999999</v>
      </c>
      <c r="E19" s="114">
        <v>4</v>
      </c>
      <c r="F19" s="115">
        <v>566248.44</v>
      </c>
      <c r="G19" s="116">
        <v>4</v>
      </c>
      <c r="H19" s="116">
        <v>566248.44</v>
      </c>
      <c r="I19" s="116">
        <v>0</v>
      </c>
      <c r="J19" s="116">
        <v>0</v>
      </c>
      <c r="K19" s="116">
        <v>0</v>
      </c>
      <c r="L19" s="116">
        <v>0</v>
      </c>
      <c r="M19" s="114">
        <v>3</v>
      </c>
      <c r="N19" s="115">
        <v>501430.65</v>
      </c>
      <c r="O19" s="116">
        <v>3</v>
      </c>
      <c r="P19" s="116">
        <v>501430.65</v>
      </c>
      <c r="Q19" s="116">
        <v>0</v>
      </c>
      <c r="R19" s="116">
        <v>0</v>
      </c>
      <c r="S19" s="116">
        <v>0</v>
      </c>
      <c r="T19" s="116">
        <v>0</v>
      </c>
    </row>
    <row r="20" spans="1:20" ht="18" customHeight="1">
      <c r="A20" s="101" t="s">
        <v>34</v>
      </c>
      <c r="B20" s="127" t="s">
        <v>218</v>
      </c>
      <c r="C20" s="112">
        <f t="shared" si="1"/>
        <v>7</v>
      </c>
      <c r="D20" s="113">
        <f t="shared" si="2"/>
        <v>22318594</v>
      </c>
      <c r="E20" s="114">
        <v>3</v>
      </c>
      <c r="F20" s="115">
        <v>10194518</v>
      </c>
      <c r="G20" s="116">
        <v>1</v>
      </c>
      <c r="H20" s="116">
        <v>148026</v>
      </c>
      <c r="I20" s="116">
        <v>0</v>
      </c>
      <c r="J20" s="116">
        <v>0</v>
      </c>
      <c r="K20" s="116">
        <v>0</v>
      </c>
      <c r="L20" s="116">
        <v>0</v>
      </c>
      <c r="M20" s="114">
        <v>4</v>
      </c>
      <c r="N20" s="115">
        <v>12124076</v>
      </c>
      <c r="O20" s="116">
        <v>3</v>
      </c>
      <c r="P20" s="116">
        <v>11802076</v>
      </c>
      <c r="Q20" s="116">
        <v>0</v>
      </c>
      <c r="R20" s="116">
        <v>0</v>
      </c>
      <c r="S20" s="116">
        <v>1</v>
      </c>
      <c r="T20" s="116">
        <v>322000</v>
      </c>
    </row>
    <row r="21" spans="1:20" ht="18" customHeight="1">
      <c r="A21" s="101" t="s">
        <v>35</v>
      </c>
      <c r="B21" s="128" t="s">
        <v>243</v>
      </c>
      <c r="C21" s="112">
        <f t="shared" si="1"/>
        <v>7</v>
      </c>
      <c r="D21" s="113">
        <f t="shared" si="2"/>
        <v>124253337</v>
      </c>
      <c r="E21" s="114">
        <v>5</v>
      </c>
      <c r="F21" s="115">
        <v>63310442</v>
      </c>
      <c r="G21" s="116">
        <v>4</v>
      </c>
      <c r="H21" s="116">
        <v>65131</v>
      </c>
      <c r="I21" s="116">
        <v>0</v>
      </c>
      <c r="J21" s="116">
        <v>0</v>
      </c>
      <c r="K21" s="116">
        <v>0</v>
      </c>
      <c r="L21" s="116">
        <v>0</v>
      </c>
      <c r="M21" s="114">
        <v>2</v>
      </c>
      <c r="N21" s="115">
        <v>60942895</v>
      </c>
      <c r="O21" s="116">
        <v>0</v>
      </c>
      <c r="P21" s="116">
        <v>0</v>
      </c>
      <c r="Q21" s="116">
        <v>0</v>
      </c>
      <c r="R21" s="116">
        <v>0</v>
      </c>
      <c r="S21" s="116">
        <v>0</v>
      </c>
      <c r="T21" s="116">
        <v>0</v>
      </c>
    </row>
    <row r="22" spans="1:20" ht="18" customHeight="1">
      <c r="A22" s="101" t="s">
        <v>36</v>
      </c>
      <c r="B22" s="127" t="s">
        <v>222</v>
      </c>
      <c r="C22" s="112">
        <f t="shared" si="1"/>
        <v>5</v>
      </c>
      <c r="D22" s="113">
        <f t="shared" si="2"/>
        <v>317726</v>
      </c>
      <c r="E22" s="114">
        <v>4</v>
      </c>
      <c r="F22" s="115">
        <v>161586</v>
      </c>
      <c r="G22" s="116">
        <v>3</v>
      </c>
      <c r="H22" s="116">
        <v>5446</v>
      </c>
      <c r="I22" s="116">
        <v>0</v>
      </c>
      <c r="J22" s="116">
        <v>0</v>
      </c>
      <c r="K22" s="116">
        <v>0</v>
      </c>
      <c r="L22" s="116">
        <v>0</v>
      </c>
      <c r="M22" s="114">
        <v>1</v>
      </c>
      <c r="N22" s="115">
        <v>156140</v>
      </c>
      <c r="O22" s="116">
        <v>0</v>
      </c>
      <c r="P22" s="116">
        <v>0</v>
      </c>
      <c r="Q22" s="116">
        <v>0</v>
      </c>
      <c r="R22" s="116">
        <v>0</v>
      </c>
      <c r="S22" s="116">
        <v>0</v>
      </c>
      <c r="T22" s="116">
        <v>0</v>
      </c>
    </row>
    <row r="23" spans="1:20" ht="18" customHeight="1">
      <c r="A23" s="101" t="s">
        <v>49</v>
      </c>
      <c r="B23" s="128" t="s">
        <v>254</v>
      </c>
      <c r="C23" s="112">
        <f t="shared" si="1"/>
        <v>0</v>
      </c>
      <c r="D23" s="113">
        <f t="shared" si="2"/>
        <v>0</v>
      </c>
      <c r="E23" s="114">
        <f>G23+I23+K23</f>
        <v>0</v>
      </c>
      <c r="F23" s="115">
        <f>H23+J23+L23</f>
        <v>0</v>
      </c>
      <c r="G23" s="116"/>
      <c r="H23" s="116"/>
      <c r="I23" s="116"/>
      <c r="J23" s="116"/>
      <c r="K23" s="116"/>
      <c r="L23" s="116"/>
      <c r="M23" s="114">
        <f>O23+Q23+S23</f>
        <v>0</v>
      </c>
      <c r="N23" s="115">
        <f>P23+R23+T23</f>
        <v>0</v>
      </c>
      <c r="O23" s="116"/>
      <c r="P23" s="116"/>
      <c r="Q23" s="116"/>
      <c r="R23" s="116"/>
      <c r="S23" s="116"/>
      <c r="T23" s="116"/>
    </row>
    <row r="24" spans="1:20" ht="18" customHeight="1">
      <c r="A24" s="101" t="s">
        <v>51</v>
      </c>
      <c r="B24" s="127" t="s">
        <v>247</v>
      </c>
      <c r="C24" s="112">
        <f t="shared" si="1"/>
        <v>5</v>
      </c>
      <c r="D24" s="113">
        <f t="shared" si="2"/>
        <v>23474</v>
      </c>
      <c r="E24" s="114">
        <v>2</v>
      </c>
      <c r="F24" s="115">
        <v>10579</v>
      </c>
      <c r="G24" s="116">
        <v>0</v>
      </c>
      <c r="H24" s="116">
        <v>0</v>
      </c>
      <c r="I24" s="116">
        <v>0</v>
      </c>
      <c r="J24" s="116">
        <v>0</v>
      </c>
      <c r="K24" s="116">
        <v>0</v>
      </c>
      <c r="L24" s="116">
        <v>0</v>
      </c>
      <c r="M24" s="114">
        <v>3</v>
      </c>
      <c r="N24" s="115">
        <v>12895</v>
      </c>
      <c r="O24" s="116">
        <v>0</v>
      </c>
      <c r="P24" s="116">
        <v>0</v>
      </c>
      <c r="Q24" s="116">
        <v>0</v>
      </c>
      <c r="R24" s="116">
        <v>0</v>
      </c>
      <c r="S24" s="116">
        <v>0</v>
      </c>
      <c r="T24" s="116">
        <v>0</v>
      </c>
    </row>
    <row r="25" spans="1:20" ht="18" customHeight="1">
      <c r="A25" s="101" t="s">
        <v>52</v>
      </c>
      <c r="B25" s="127" t="s">
        <v>223</v>
      </c>
      <c r="C25" s="112">
        <f t="shared" si="1"/>
        <v>0</v>
      </c>
      <c r="D25" s="113">
        <f t="shared" si="2"/>
        <v>0</v>
      </c>
      <c r="E25" s="114">
        <v>0</v>
      </c>
      <c r="F25" s="115">
        <v>0</v>
      </c>
      <c r="G25" s="116">
        <v>0</v>
      </c>
      <c r="H25" s="116">
        <v>0</v>
      </c>
      <c r="I25" s="116">
        <v>0</v>
      </c>
      <c r="J25" s="116">
        <v>0</v>
      </c>
      <c r="K25" s="116">
        <v>0</v>
      </c>
      <c r="L25" s="116">
        <v>0</v>
      </c>
      <c r="M25" s="114">
        <v>0</v>
      </c>
      <c r="N25" s="115">
        <v>0</v>
      </c>
      <c r="O25" s="116">
        <v>0</v>
      </c>
      <c r="P25" s="116">
        <v>0</v>
      </c>
      <c r="Q25" s="116">
        <v>0</v>
      </c>
      <c r="R25" s="116">
        <v>0</v>
      </c>
      <c r="S25" s="116">
        <v>0</v>
      </c>
      <c r="T25" s="116">
        <v>0</v>
      </c>
    </row>
    <row r="26" spans="1:20" ht="18" customHeight="1">
      <c r="A26" s="101" t="s">
        <v>53</v>
      </c>
      <c r="B26" s="128" t="s">
        <v>255</v>
      </c>
      <c r="C26" s="112">
        <f t="shared" si="1"/>
        <v>0</v>
      </c>
      <c r="D26" s="113">
        <f t="shared" si="2"/>
        <v>0</v>
      </c>
      <c r="E26" s="114">
        <f>G26+I26+K26</f>
        <v>0</v>
      </c>
      <c r="F26" s="115">
        <f>H26+J26+L26</f>
        <v>0</v>
      </c>
      <c r="G26" s="116">
        <v>0</v>
      </c>
      <c r="H26" s="116">
        <v>0</v>
      </c>
      <c r="I26" s="116">
        <v>0</v>
      </c>
      <c r="J26" s="116">
        <v>0</v>
      </c>
      <c r="K26" s="116">
        <v>0</v>
      </c>
      <c r="L26" s="116">
        <v>0</v>
      </c>
      <c r="M26" s="114">
        <f>O26+Q26+S26</f>
        <v>0</v>
      </c>
      <c r="N26" s="115">
        <f>P26+R26+T26</f>
        <v>0</v>
      </c>
      <c r="O26" s="116">
        <v>0</v>
      </c>
      <c r="P26" s="116">
        <v>0</v>
      </c>
      <c r="Q26" s="116">
        <v>0</v>
      </c>
      <c r="R26" s="116">
        <v>0</v>
      </c>
      <c r="S26" s="116">
        <v>0</v>
      </c>
      <c r="T26" s="116">
        <v>0</v>
      </c>
    </row>
    <row r="27" spans="1:20" ht="18" customHeight="1">
      <c r="A27" s="101" t="s">
        <v>54</v>
      </c>
      <c r="B27" s="127" t="s">
        <v>236</v>
      </c>
      <c r="C27" s="112">
        <f t="shared" si="1"/>
        <v>17</v>
      </c>
      <c r="D27" s="113">
        <f t="shared" si="2"/>
        <v>11752276</v>
      </c>
      <c r="E27" s="114">
        <v>15</v>
      </c>
      <c r="F27" s="115">
        <v>11631326</v>
      </c>
      <c r="G27" s="116">
        <v>0</v>
      </c>
      <c r="H27" s="116">
        <v>0</v>
      </c>
      <c r="I27" s="116">
        <v>0</v>
      </c>
      <c r="J27" s="116">
        <v>0</v>
      </c>
      <c r="K27" s="116">
        <v>0</v>
      </c>
      <c r="L27" s="116">
        <v>0</v>
      </c>
      <c r="M27" s="114">
        <v>2</v>
      </c>
      <c r="N27" s="115">
        <v>120950</v>
      </c>
      <c r="O27" s="116">
        <v>0</v>
      </c>
      <c r="P27" s="116">
        <v>0</v>
      </c>
      <c r="Q27" s="116">
        <v>0</v>
      </c>
      <c r="R27" s="116">
        <v>0</v>
      </c>
      <c r="S27" s="116">
        <v>0</v>
      </c>
      <c r="T27" s="116">
        <v>0</v>
      </c>
    </row>
    <row r="28" spans="1:20" ht="18" customHeight="1">
      <c r="A28" s="101" t="s">
        <v>57</v>
      </c>
      <c r="B28" s="127" t="s">
        <v>224</v>
      </c>
      <c r="C28" s="112">
        <f t="shared" si="1"/>
        <v>12</v>
      </c>
      <c r="D28" s="113">
        <f t="shared" si="2"/>
        <v>12000738</v>
      </c>
      <c r="E28" s="114">
        <v>10</v>
      </c>
      <c r="F28" s="115">
        <v>11999539</v>
      </c>
      <c r="G28" s="116">
        <v>2</v>
      </c>
      <c r="H28" s="116">
        <v>3365012</v>
      </c>
      <c r="I28" s="116">
        <v>0</v>
      </c>
      <c r="J28" s="116">
        <v>0</v>
      </c>
      <c r="K28" s="116">
        <v>0</v>
      </c>
      <c r="L28" s="116">
        <v>0</v>
      </c>
      <c r="M28" s="114">
        <v>2</v>
      </c>
      <c r="N28" s="115">
        <v>1199</v>
      </c>
      <c r="O28" s="116">
        <v>1</v>
      </c>
      <c r="P28" s="116">
        <v>1199</v>
      </c>
      <c r="Q28" s="116">
        <v>0</v>
      </c>
      <c r="R28" s="116">
        <v>0</v>
      </c>
      <c r="S28" s="116">
        <v>0</v>
      </c>
      <c r="T28" s="116"/>
    </row>
    <row r="29" spans="1:20" ht="18" customHeight="1">
      <c r="A29" s="101" t="s">
        <v>58</v>
      </c>
      <c r="B29" s="128" t="s">
        <v>256</v>
      </c>
      <c r="C29" s="112">
        <f t="shared" si="1"/>
        <v>7</v>
      </c>
      <c r="D29" s="113">
        <f t="shared" si="2"/>
        <v>342060</v>
      </c>
      <c r="E29" s="114">
        <f aca="true" t="shared" si="5" ref="E29:F31">G29+I29+K29</f>
        <v>6</v>
      </c>
      <c r="F29" s="115">
        <f t="shared" si="5"/>
        <v>298572</v>
      </c>
      <c r="G29" s="116">
        <v>6</v>
      </c>
      <c r="H29" s="116">
        <v>298572</v>
      </c>
      <c r="I29" s="116">
        <v>0</v>
      </c>
      <c r="J29" s="116">
        <v>0</v>
      </c>
      <c r="K29" s="116">
        <v>0</v>
      </c>
      <c r="L29" s="116">
        <v>0</v>
      </c>
      <c r="M29" s="114">
        <f aca="true" t="shared" si="6" ref="M29:N31">O29+Q29+S29</f>
        <v>1</v>
      </c>
      <c r="N29" s="115">
        <f t="shared" si="6"/>
        <v>43488</v>
      </c>
      <c r="O29" s="116">
        <v>0</v>
      </c>
      <c r="P29" s="116">
        <v>0</v>
      </c>
      <c r="Q29" s="116">
        <v>1</v>
      </c>
      <c r="R29" s="116">
        <v>43488</v>
      </c>
      <c r="S29" s="116">
        <v>0</v>
      </c>
      <c r="T29" s="116">
        <v>0</v>
      </c>
    </row>
    <row r="30" spans="1:20" ht="18" customHeight="1">
      <c r="A30" s="101" t="s">
        <v>59</v>
      </c>
      <c r="B30" s="128" t="s">
        <v>257</v>
      </c>
      <c r="C30" s="112">
        <f t="shared" si="1"/>
        <v>4</v>
      </c>
      <c r="D30" s="113">
        <f t="shared" si="2"/>
        <v>650852</v>
      </c>
      <c r="E30" s="114">
        <f t="shared" si="5"/>
        <v>0</v>
      </c>
      <c r="F30" s="115">
        <f t="shared" si="5"/>
        <v>0</v>
      </c>
      <c r="G30" s="116">
        <v>0</v>
      </c>
      <c r="H30" s="116">
        <v>0</v>
      </c>
      <c r="I30" s="116">
        <v>0</v>
      </c>
      <c r="J30" s="116">
        <v>0</v>
      </c>
      <c r="K30" s="116">
        <v>0</v>
      </c>
      <c r="L30" s="116">
        <v>0</v>
      </c>
      <c r="M30" s="114">
        <f t="shared" si="6"/>
        <v>4</v>
      </c>
      <c r="N30" s="115">
        <f t="shared" si="6"/>
        <v>650852</v>
      </c>
      <c r="O30" s="116">
        <v>2</v>
      </c>
      <c r="P30" s="116">
        <v>366534</v>
      </c>
      <c r="Q30" s="116">
        <v>1</v>
      </c>
      <c r="R30" s="116">
        <v>210800</v>
      </c>
      <c r="S30" s="116">
        <v>1</v>
      </c>
      <c r="T30" s="116">
        <v>73518</v>
      </c>
    </row>
    <row r="31" spans="1:20" ht="18" customHeight="1">
      <c r="A31" s="101" t="s">
        <v>60</v>
      </c>
      <c r="B31" s="128" t="s">
        <v>73</v>
      </c>
      <c r="C31" s="112">
        <f t="shared" si="1"/>
        <v>2</v>
      </c>
      <c r="D31" s="113">
        <f t="shared" si="2"/>
        <v>752676</v>
      </c>
      <c r="E31" s="114">
        <f t="shared" si="5"/>
        <v>2</v>
      </c>
      <c r="F31" s="115">
        <f t="shared" si="5"/>
        <v>752676</v>
      </c>
      <c r="G31" s="116">
        <v>2</v>
      </c>
      <c r="H31" s="116">
        <v>752676</v>
      </c>
      <c r="I31" s="116"/>
      <c r="J31" s="116"/>
      <c r="K31" s="116"/>
      <c r="L31" s="116"/>
      <c r="M31" s="114">
        <f t="shared" si="6"/>
        <v>0</v>
      </c>
      <c r="N31" s="115">
        <f t="shared" si="6"/>
        <v>0</v>
      </c>
      <c r="O31" s="116"/>
      <c r="P31" s="116"/>
      <c r="Q31" s="116"/>
      <c r="R31" s="116"/>
      <c r="S31" s="116"/>
      <c r="T31" s="116"/>
    </row>
    <row r="32" spans="1:20" ht="18" customHeight="1">
      <c r="A32" s="101" t="s">
        <v>61</v>
      </c>
      <c r="B32" s="127" t="s">
        <v>228</v>
      </c>
      <c r="C32" s="112">
        <f t="shared" si="1"/>
        <v>12</v>
      </c>
      <c r="D32" s="113">
        <f t="shared" si="2"/>
        <v>18695916</v>
      </c>
      <c r="E32" s="114">
        <v>8</v>
      </c>
      <c r="F32" s="115">
        <v>15441947</v>
      </c>
      <c r="G32" s="116">
        <v>7</v>
      </c>
      <c r="H32" s="116">
        <v>15283935</v>
      </c>
      <c r="I32" s="116">
        <v>0</v>
      </c>
      <c r="J32" s="116">
        <v>0</v>
      </c>
      <c r="K32" s="116">
        <v>0</v>
      </c>
      <c r="L32" s="116">
        <v>0</v>
      </c>
      <c r="M32" s="114">
        <v>4</v>
      </c>
      <c r="N32" s="115">
        <v>3253969</v>
      </c>
      <c r="O32" s="116">
        <v>0</v>
      </c>
      <c r="P32" s="116">
        <v>0</v>
      </c>
      <c r="Q32" s="116">
        <v>0</v>
      </c>
      <c r="R32" s="116">
        <v>0</v>
      </c>
      <c r="S32" s="116">
        <v>0</v>
      </c>
      <c r="T32" s="116"/>
    </row>
    <row r="33" spans="1:20" ht="18" customHeight="1">
      <c r="A33" s="101" t="s">
        <v>62</v>
      </c>
      <c r="B33" s="127" t="s">
        <v>230</v>
      </c>
      <c r="C33" s="112">
        <f t="shared" si="1"/>
        <v>7</v>
      </c>
      <c r="D33" s="113">
        <f t="shared" si="2"/>
        <v>1404389</v>
      </c>
      <c r="E33" s="114">
        <v>5</v>
      </c>
      <c r="F33" s="115">
        <v>798924</v>
      </c>
      <c r="G33" s="116">
        <v>4</v>
      </c>
      <c r="H33" s="116">
        <v>787000</v>
      </c>
      <c r="I33" s="116">
        <v>0</v>
      </c>
      <c r="J33" s="116">
        <v>0</v>
      </c>
      <c r="K33" s="116">
        <v>0</v>
      </c>
      <c r="L33" s="116">
        <v>0</v>
      </c>
      <c r="M33" s="114">
        <v>2</v>
      </c>
      <c r="N33" s="115">
        <v>605465</v>
      </c>
      <c r="O33" s="116">
        <v>0</v>
      </c>
      <c r="P33" s="116">
        <v>0</v>
      </c>
      <c r="Q33" s="116">
        <v>0</v>
      </c>
      <c r="R33" s="116">
        <v>0</v>
      </c>
      <c r="S33" s="116">
        <v>0</v>
      </c>
      <c r="T33" s="116">
        <v>0</v>
      </c>
    </row>
    <row r="34" spans="1:20" ht="18" customHeight="1">
      <c r="A34" s="101" t="s">
        <v>63</v>
      </c>
      <c r="B34" s="129" t="s">
        <v>74</v>
      </c>
      <c r="C34" s="112">
        <f t="shared" si="1"/>
        <v>8</v>
      </c>
      <c r="D34" s="113">
        <f t="shared" si="2"/>
        <v>666839</v>
      </c>
      <c r="E34" s="114">
        <f aca="true" t="shared" si="7" ref="E34:F37">G34+I34+K34</f>
        <v>0</v>
      </c>
      <c r="F34" s="115">
        <f t="shared" si="7"/>
        <v>0</v>
      </c>
      <c r="G34" s="116">
        <v>0</v>
      </c>
      <c r="H34" s="116">
        <v>0</v>
      </c>
      <c r="I34" s="116">
        <v>0</v>
      </c>
      <c r="J34" s="116"/>
      <c r="K34" s="116">
        <v>0</v>
      </c>
      <c r="L34" s="116">
        <v>0</v>
      </c>
      <c r="M34" s="114">
        <f aca="true" t="shared" si="8" ref="M34:N37">O34+Q34+S34</f>
        <v>8</v>
      </c>
      <c r="N34" s="115">
        <f t="shared" si="8"/>
        <v>666839</v>
      </c>
      <c r="O34" s="116">
        <v>3</v>
      </c>
      <c r="P34" s="116">
        <v>348748</v>
      </c>
      <c r="Q34" s="116"/>
      <c r="R34" s="116"/>
      <c r="S34" s="116">
        <v>5</v>
      </c>
      <c r="T34" s="116">
        <v>318091</v>
      </c>
    </row>
    <row r="35" spans="1:20" ht="18" customHeight="1">
      <c r="A35" s="101" t="s">
        <v>64</v>
      </c>
      <c r="B35" s="128" t="s">
        <v>75</v>
      </c>
      <c r="C35" s="112">
        <f t="shared" si="1"/>
        <v>0</v>
      </c>
      <c r="D35" s="113">
        <f t="shared" si="2"/>
        <v>0</v>
      </c>
      <c r="E35" s="114">
        <f t="shared" si="7"/>
        <v>0</v>
      </c>
      <c r="F35" s="115">
        <f t="shared" si="7"/>
        <v>0</v>
      </c>
      <c r="G35" s="116">
        <v>0</v>
      </c>
      <c r="H35" s="116">
        <v>0</v>
      </c>
      <c r="I35" s="116">
        <v>0</v>
      </c>
      <c r="J35" s="116">
        <v>0</v>
      </c>
      <c r="K35" s="116">
        <v>0</v>
      </c>
      <c r="L35" s="116">
        <v>0</v>
      </c>
      <c r="M35" s="114">
        <f t="shared" si="8"/>
        <v>0</v>
      </c>
      <c r="N35" s="115">
        <f t="shared" si="8"/>
        <v>0</v>
      </c>
      <c r="O35" s="116">
        <v>0</v>
      </c>
      <c r="P35" s="116">
        <v>0</v>
      </c>
      <c r="Q35" s="116">
        <v>0</v>
      </c>
      <c r="R35" s="116">
        <v>0</v>
      </c>
      <c r="S35" s="116">
        <v>0</v>
      </c>
      <c r="T35" s="116">
        <v>0</v>
      </c>
    </row>
    <row r="36" spans="1:20" ht="18" customHeight="1">
      <c r="A36" s="101" t="s">
        <v>65</v>
      </c>
      <c r="B36" s="128" t="s">
        <v>76</v>
      </c>
      <c r="C36" s="112">
        <f t="shared" si="1"/>
        <v>0</v>
      </c>
      <c r="D36" s="113">
        <f t="shared" si="2"/>
        <v>0</v>
      </c>
      <c r="E36" s="114">
        <f t="shared" si="7"/>
        <v>0</v>
      </c>
      <c r="F36" s="115">
        <f t="shared" si="7"/>
        <v>0</v>
      </c>
      <c r="G36" s="116">
        <v>0</v>
      </c>
      <c r="H36" s="116">
        <v>0</v>
      </c>
      <c r="I36" s="116">
        <v>0</v>
      </c>
      <c r="J36" s="116">
        <v>0</v>
      </c>
      <c r="K36" s="116">
        <v>0</v>
      </c>
      <c r="L36" s="116">
        <v>0</v>
      </c>
      <c r="M36" s="114">
        <f t="shared" si="8"/>
        <v>0</v>
      </c>
      <c r="N36" s="115">
        <f t="shared" si="8"/>
        <v>0</v>
      </c>
      <c r="O36" s="116">
        <v>0</v>
      </c>
      <c r="P36" s="116">
        <v>0</v>
      </c>
      <c r="Q36" s="116">
        <v>0</v>
      </c>
      <c r="R36" s="116">
        <v>0</v>
      </c>
      <c r="S36" s="116">
        <v>0</v>
      </c>
      <c r="T36" s="116">
        <v>0</v>
      </c>
    </row>
    <row r="37" spans="1:20" ht="18" customHeight="1">
      <c r="A37" s="101" t="s">
        <v>66</v>
      </c>
      <c r="B37" s="128" t="s">
        <v>77</v>
      </c>
      <c r="C37" s="112">
        <f t="shared" si="1"/>
        <v>0</v>
      </c>
      <c r="D37" s="113">
        <f t="shared" si="2"/>
        <v>0</v>
      </c>
      <c r="E37" s="114">
        <f t="shared" si="7"/>
        <v>0</v>
      </c>
      <c r="F37" s="115">
        <f t="shared" si="7"/>
        <v>0</v>
      </c>
      <c r="G37" s="116"/>
      <c r="H37" s="117"/>
      <c r="I37" s="116"/>
      <c r="J37" s="116"/>
      <c r="K37" s="116"/>
      <c r="L37" s="116"/>
      <c r="M37" s="114">
        <f t="shared" si="8"/>
        <v>0</v>
      </c>
      <c r="N37" s="115">
        <f t="shared" si="8"/>
        <v>0</v>
      </c>
      <c r="O37" s="116"/>
      <c r="P37" s="116"/>
      <c r="Q37" s="116"/>
      <c r="R37" s="116"/>
      <c r="S37" s="116"/>
      <c r="T37" s="116"/>
    </row>
    <row r="38" spans="1:20" ht="18" customHeight="1">
      <c r="A38" s="101" t="s">
        <v>67</v>
      </c>
      <c r="B38" s="128" t="s">
        <v>237</v>
      </c>
      <c r="C38" s="112">
        <f t="shared" si="1"/>
        <v>0</v>
      </c>
      <c r="D38" s="113">
        <f t="shared" si="2"/>
        <v>0</v>
      </c>
      <c r="E38" s="114">
        <v>0</v>
      </c>
      <c r="F38" s="115">
        <v>0</v>
      </c>
      <c r="G38" s="116">
        <v>0</v>
      </c>
      <c r="H38" s="116">
        <v>0</v>
      </c>
      <c r="I38" s="116">
        <v>0</v>
      </c>
      <c r="J38" s="116">
        <v>0</v>
      </c>
      <c r="K38" s="116">
        <v>0</v>
      </c>
      <c r="L38" s="116">
        <v>0</v>
      </c>
      <c r="M38" s="114">
        <v>0</v>
      </c>
      <c r="N38" s="115">
        <v>0</v>
      </c>
      <c r="O38" s="116">
        <v>0</v>
      </c>
      <c r="P38" s="116">
        <v>0</v>
      </c>
      <c r="Q38" s="116">
        <v>0</v>
      </c>
      <c r="R38" s="116">
        <v>0</v>
      </c>
      <c r="S38" s="116">
        <v>0</v>
      </c>
      <c r="T38" s="116">
        <v>0</v>
      </c>
    </row>
    <row r="39" spans="1:20" ht="18" customHeight="1">
      <c r="A39" s="101" t="s">
        <v>68</v>
      </c>
      <c r="B39" s="128" t="s">
        <v>78</v>
      </c>
      <c r="C39" s="112">
        <f t="shared" si="1"/>
        <v>1</v>
      </c>
      <c r="D39" s="113">
        <f t="shared" si="2"/>
        <v>87038</v>
      </c>
      <c r="E39" s="114">
        <f>G39+I39+K39</f>
        <v>1</v>
      </c>
      <c r="F39" s="115">
        <f>H39+J39+L39</f>
        <v>87038</v>
      </c>
      <c r="G39" s="116">
        <v>1</v>
      </c>
      <c r="H39" s="116">
        <v>87038</v>
      </c>
      <c r="I39" s="116">
        <v>0</v>
      </c>
      <c r="J39" s="116">
        <v>0</v>
      </c>
      <c r="K39" s="116">
        <v>0</v>
      </c>
      <c r="L39" s="116">
        <v>0</v>
      </c>
      <c r="M39" s="114">
        <f>O39+Q39+S39</f>
        <v>0</v>
      </c>
      <c r="N39" s="115">
        <f>P39+R39+T39</f>
        <v>0</v>
      </c>
      <c r="O39" s="116">
        <v>0</v>
      </c>
      <c r="P39" s="116">
        <v>0</v>
      </c>
      <c r="Q39" s="116">
        <v>0</v>
      </c>
      <c r="R39" s="116">
        <v>0</v>
      </c>
      <c r="S39" s="116">
        <v>0</v>
      </c>
      <c r="T39" s="116">
        <v>0</v>
      </c>
    </row>
    <row r="40" spans="1:20" ht="18" customHeight="1">
      <c r="A40" s="101" t="s">
        <v>69</v>
      </c>
      <c r="B40" s="128" t="s">
        <v>79</v>
      </c>
      <c r="C40" s="112">
        <f t="shared" si="1"/>
        <v>2</v>
      </c>
      <c r="D40" s="113">
        <f t="shared" si="2"/>
        <v>249000</v>
      </c>
      <c r="E40" s="114">
        <f>G40+I40+K40</f>
        <v>0</v>
      </c>
      <c r="F40" s="115">
        <f>H40+J40+L40</f>
        <v>0</v>
      </c>
      <c r="G40" s="116">
        <v>0</v>
      </c>
      <c r="H40" s="116">
        <v>0</v>
      </c>
      <c r="I40" s="116">
        <v>0</v>
      </c>
      <c r="J40" s="116">
        <v>0</v>
      </c>
      <c r="K40" s="116">
        <v>0</v>
      </c>
      <c r="L40" s="116">
        <v>0</v>
      </c>
      <c r="M40" s="114">
        <f>O40+Q40+S40</f>
        <v>2</v>
      </c>
      <c r="N40" s="115">
        <f>P40+R40+T40</f>
        <v>249000</v>
      </c>
      <c r="O40" s="116">
        <v>1</v>
      </c>
      <c r="P40" s="116">
        <v>0</v>
      </c>
      <c r="Q40" s="116">
        <v>0</v>
      </c>
      <c r="R40" s="116">
        <v>0</v>
      </c>
      <c r="S40" s="116">
        <v>1</v>
      </c>
      <c r="T40" s="116">
        <v>249000</v>
      </c>
    </row>
    <row r="41" spans="1:20" ht="18" customHeight="1">
      <c r="A41" s="101" t="s">
        <v>70</v>
      </c>
      <c r="B41" s="127" t="s">
        <v>219</v>
      </c>
      <c r="C41" s="112">
        <f t="shared" si="1"/>
        <v>5</v>
      </c>
      <c r="D41" s="113">
        <f t="shared" si="2"/>
        <v>115939000</v>
      </c>
      <c r="E41" s="114">
        <v>4</v>
      </c>
      <c r="F41" s="115">
        <v>115927000</v>
      </c>
      <c r="G41" s="116">
        <v>0</v>
      </c>
      <c r="H41" s="116">
        <v>0</v>
      </c>
      <c r="I41" s="116">
        <v>0</v>
      </c>
      <c r="J41" s="116">
        <v>0</v>
      </c>
      <c r="K41" s="116">
        <v>0</v>
      </c>
      <c r="L41" s="116">
        <v>0</v>
      </c>
      <c r="M41" s="114">
        <v>1</v>
      </c>
      <c r="N41" s="115">
        <v>12000</v>
      </c>
      <c r="O41" s="116">
        <v>0</v>
      </c>
      <c r="P41" s="116">
        <v>0</v>
      </c>
      <c r="Q41" s="116">
        <v>0</v>
      </c>
      <c r="R41" s="116">
        <v>0</v>
      </c>
      <c r="S41" s="116">
        <v>0</v>
      </c>
      <c r="T41" s="116">
        <v>0</v>
      </c>
    </row>
    <row r="42" spans="1:20" ht="18" customHeight="1">
      <c r="A42" s="101" t="s">
        <v>71</v>
      </c>
      <c r="B42" s="128" t="s">
        <v>80</v>
      </c>
      <c r="C42" s="112">
        <f t="shared" si="1"/>
        <v>2</v>
      </c>
      <c r="D42" s="113">
        <f t="shared" si="2"/>
        <v>237646</v>
      </c>
      <c r="E42" s="114">
        <f>G42+I42+K42</f>
        <v>0</v>
      </c>
      <c r="F42" s="115">
        <f>H42+J42+L42</f>
        <v>0</v>
      </c>
      <c r="G42" s="116">
        <v>0</v>
      </c>
      <c r="H42" s="116">
        <v>0</v>
      </c>
      <c r="I42" s="116">
        <v>0</v>
      </c>
      <c r="J42" s="116">
        <v>0</v>
      </c>
      <c r="K42" s="116">
        <v>0</v>
      </c>
      <c r="L42" s="116">
        <v>0</v>
      </c>
      <c r="M42" s="114">
        <f>O42+Q42+S42</f>
        <v>2</v>
      </c>
      <c r="N42" s="115">
        <f>P42+R42+T42</f>
        <v>237646</v>
      </c>
      <c r="O42" s="116">
        <v>2</v>
      </c>
      <c r="P42" s="116">
        <v>237646</v>
      </c>
      <c r="Q42" s="116">
        <v>0</v>
      </c>
      <c r="R42" s="116">
        <v>0</v>
      </c>
      <c r="S42" s="116">
        <v>0</v>
      </c>
      <c r="T42" s="116">
        <v>0</v>
      </c>
    </row>
    <row r="43" spans="1:20" ht="18" customHeight="1">
      <c r="A43" s="101" t="s">
        <v>72</v>
      </c>
      <c r="B43" s="127" t="s">
        <v>248</v>
      </c>
      <c r="C43" s="112">
        <f t="shared" si="1"/>
        <v>53</v>
      </c>
      <c r="D43" s="113">
        <f t="shared" si="2"/>
        <v>235219516.024</v>
      </c>
      <c r="E43" s="114">
        <v>44</v>
      </c>
      <c r="F43" s="115">
        <v>209290511.024</v>
      </c>
      <c r="G43" s="116">
        <v>16</v>
      </c>
      <c r="H43" s="116">
        <v>51073958</v>
      </c>
      <c r="I43" s="116">
        <v>0</v>
      </c>
      <c r="J43" s="116">
        <v>0</v>
      </c>
      <c r="K43" s="116">
        <v>2</v>
      </c>
      <c r="L43" s="116">
        <v>4771438</v>
      </c>
      <c r="M43" s="114">
        <v>9</v>
      </c>
      <c r="N43" s="115">
        <v>25929005</v>
      </c>
      <c r="O43" s="116">
        <v>1</v>
      </c>
      <c r="P43" s="116">
        <v>0</v>
      </c>
      <c r="Q43" s="116">
        <v>1</v>
      </c>
      <c r="R43" s="116">
        <v>2369480</v>
      </c>
      <c r="S43" s="116">
        <v>0</v>
      </c>
      <c r="T43" s="116">
        <v>0</v>
      </c>
    </row>
    <row r="44" spans="1:20" ht="15.75">
      <c r="A44" s="101" t="s">
        <v>185</v>
      </c>
      <c r="B44" s="128" t="s">
        <v>81</v>
      </c>
      <c r="C44" s="112">
        <f t="shared" si="1"/>
        <v>1</v>
      </c>
      <c r="D44" s="113">
        <f t="shared" si="2"/>
        <v>342000</v>
      </c>
      <c r="E44" s="114">
        <f>G44+I44+K44</f>
        <v>1</v>
      </c>
      <c r="F44" s="115">
        <f>H44+J44+L44</f>
        <v>342000</v>
      </c>
      <c r="G44" s="116">
        <v>1</v>
      </c>
      <c r="H44" s="116">
        <v>342000</v>
      </c>
      <c r="I44" s="116">
        <v>0</v>
      </c>
      <c r="J44" s="116">
        <v>0</v>
      </c>
      <c r="K44" s="116">
        <v>0</v>
      </c>
      <c r="L44" s="116">
        <v>0</v>
      </c>
      <c r="M44" s="114">
        <f>O44+Q44+S44</f>
        <v>0</v>
      </c>
      <c r="N44" s="115">
        <f>P44+R44+T44</f>
        <v>0</v>
      </c>
      <c r="O44" s="116">
        <v>0</v>
      </c>
      <c r="P44" s="116">
        <v>0</v>
      </c>
      <c r="Q44" s="116">
        <v>0</v>
      </c>
      <c r="R44" s="116">
        <v>0</v>
      </c>
      <c r="S44" s="116">
        <v>0</v>
      </c>
      <c r="T44" s="116">
        <v>0</v>
      </c>
    </row>
    <row r="45" spans="1:20" ht="15.75" customHeight="1">
      <c r="A45" s="101" t="s">
        <v>186</v>
      </c>
      <c r="B45" s="127" t="s">
        <v>227</v>
      </c>
      <c r="C45" s="112">
        <f t="shared" si="1"/>
        <v>4</v>
      </c>
      <c r="D45" s="113">
        <f t="shared" si="2"/>
        <v>118850</v>
      </c>
      <c r="E45" s="114">
        <v>3</v>
      </c>
      <c r="F45" s="115">
        <v>118650</v>
      </c>
      <c r="G45" s="116">
        <v>2</v>
      </c>
      <c r="H45" s="116">
        <v>118650</v>
      </c>
      <c r="I45" s="116">
        <v>1</v>
      </c>
      <c r="J45" s="116">
        <v>0</v>
      </c>
      <c r="K45" s="116">
        <v>0</v>
      </c>
      <c r="L45" s="116">
        <v>0</v>
      </c>
      <c r="M45" s="114">
        <v>1</v>
      </c>
      <c r="N45" s="115">
        <v>200</v>
      </c>
      <c r="O45" s="116">
        <v>1</v>
      </c>
      <c r="P45" s="116">
        <v>200</v>
      </c>
      <c r="Q45" s="116">
        <v>0</v>
      </c>
      <c r="R45" s="116">
        <v>0</v>
      </c>
      <c r="S45" s="116">
        <v>0</v>
      </c>
      <c r="T45" s="116">
        <v>0</v>
      </c>
    </row>
    <row r="46" spans="1:20" ht="15" customHeight="1">
      <c r="A46" s="101" t="s">
        <v>187</v>
      </c>
      <c r="B46" s="128" t="s">
        <v>244</v>
      </c>
      <c r="C46" s="112">
        <f aca="true" t="shared" si="9" ref="C46:C76">E46+M46</f>
        <v>0</v>
      </c>
      <c r="D46" s="113">
        <f aca="true" t="shared" si="10" ref="D46:D76">F46+N46</f>
        <v>0</v>
      </c>
      <c r="E46" s="114">
        <v>0</v>
      </c>
      <c r="F46" s="115">
        <v>0</v>
      </c>
      <c r="G46" s="116">
        <v>0</v>
      </c>
      <c r="H46" s="117">
        <v>0</v>
      </c>
      <c r="I46" s="116">
        <v>0</v>
      </c>
      <c r="J46" s="117">
        <v>0</v>
      </c>
      <c r="K46" s="116">
        <v>0</v>
      </c>
      <c r="L46" s="117">
        <v>0</v>
      </c>
      <c r="M46" s="114">
        <v>0</v>
      </c>
      <c r="N46" s="115">
        <v>0</v>
      </c>
      <c r="O46" s="116">
        <v>0</v>
      </c>
      <c r="P46" s="117">
        <v>0</v>
      </c>
      <c r="Q46" s="116">
        <v>0</v>
      </c>
      <c r="R46" s="117">
        <v>0</v>
      </c>
      <c r="S46" s="116">
        <v>0</v>
      </c>
      <c r="T46" s="117">
        <v>0</v>
      </c>
    </row>
    <row r="47" spans="1:20" s="38" customFormat="1" ht="15.75">
      <c r="A47" s="101" t="s">
        <v>188</v>
      </c>
      <c r="B47" s="127" t="s">
        <v>249</v>
      </c>
      <c r="C47" s="112">
        <f t="shared" si="9"/>
        <v>13</v>
      </c>
      <c r="D47" s="113">
        <f t="shared" si="10"/>
        <v>2785598</v>
      </c>
      <c r="E47" s="114">
        <v>1</v>
      </c>
      <c r="F47" s="115">
        <v>21800</v>
      </c>
      <c r="G47" s="116">
        <v>0</v>
      </c>
      <c r="H47" s="116">
        <v>0</v>
      </c>
      <c r="I47" s="116">
        <v>0</v>
      </c>
      <c r="J47" s="116">
        <v>0</v>
      </c>
      <c r="K47" s="116">
        <v>0</v>
      </c>
      <c r="L47" s="116">
        <v>0</v>
      </c>
      <c r="M47" s="114">
        <v>12</v>
      </c>
      <c r="N47" s="115">
        <v>2763798</v>
      </c>
      <c r="O47" s="116">
        <v>10</v>
      </c>
      <c r="P47" s="116">
        <v>2681798</v>
      </c>
      <c r="Q47" s="116">
        <v>0</v>
      </c>
      <c r="R47" s="116">
        <v>0</v>
      </c>
      <c r="S47" s="116">
        <v>0</v>
      </c>
      <c r="T47" s="116">
        <v>0</v>
      </c>
    </row>
    <row r="48" spans="1:20" s="38" customFormat="1" ht="15.75">
      <c r="A48" s="101" t="s">
        <v>189</v>
      </c>
      <c r="B48" s="128" t="s">
        <v>82</v>
      </c>
      <c r="C48" s="112">
        <f t="shared" si="9"/>
        <v>0</v>
      </c>
      <c r="D48" s="113">
        <f t="shared" si="10"/>
        <v>0</v>
      </c>
      <c r="E48" s="114">
        <f aca="true" t="shared" si="11" ref="E48:F50">G48+I48+K48</f>
        <v>0</v>
      </c>
      <c r="F48" s="115">
        <f t="shared" si="11"/>
        <v>0</v>
      </c>
      <c r="G48" s="116">
        <v>0</v>
      </c>
      <c r="H48" s="116">
        <v>0</v>
      </c>
      <c r="I48" s="116">
        <v>0</v>
      </c>
      <c r="J48" s="116">
        <v>0</v>
      </c>
      <c r="K48" s="116">
        <v>0</v>
      </c>
      <c r="L48" s="116">
        <v>0</v>
      </c>
      <c r="M48" s="114">
        <f aca="true" t="shared" si="12" ref="M48:N50">O48+Q48+S48</f>
        <v>0</v>
      </c>
      <c r="N48" s="115">
        <f t="shared" si="12"/>
        <v>0</v>
      </c>
      <c r="O48" s="116">
        <v>0</v>
      </c>
      <c r="P48" s="116">
        <v>0</v>
      </c>
      <c r="Q48" s="116">
        <v>0</v>
      </c>
      <c r="R48" s="116">
        <v>0</v>
      </c>
      <c r="S48" s="116">
        <v>0</v>
      </c>
      <c r="T48" s="116">
        <v>0</v>
      </c>
    </row>
    <row r="49" spans="1:20" s="38" customFormat="1" ht="15.75">
      <c r="A49" s="101" t="s">
        <v>190</v>
      </c>
      <c r="B49" s="128" t="s">
        <v>83</v>
      </c>
      <c r="C49" s="112">
        <f t="shared" si="9"/>
        <v>0</v>
      </c>
      <c r="D49" s="113">
        <f t="shared" si="10"/>
        <v>0</v>
      </c>
      <c r="E49" s="114">
        <f t="shared" si="11"/>
        <v>0</v>
      </c>
      <c r="F49" s="115">
        <f t="shared" si="11"/>
        <v>0</v>
      </c>
      <c r="G49" s="116">
        <v>0</v>
      </c>
      <c r="H49" s="116">
        <v>0</v>
      </c>
      <c r="I49" s="116">
        <v>0</v>
      </c>
      <c r="J49" s="116">
        <v>0</v>
      </c>
      <c r="K49" s="116">
        <v>0</v>
      </c>
      <c r="L49" s="116">
        <v>0</v>
      </c>
      <c r="M49" s="114">
        <f t="shared" si="12"/>
        <v>0</v>
      </c>
      <c r="N49" s="115">
        <f t="shared" si="12"/>
        <v>0</v>
      </c>
      <c r="O49" s="116">
        <v>0</v>
      </c>
      <c r="P49" s="116">
        <v>0</v>
      </c>
      <c r="Q49" s="116">
        <v>0</v>
      </c>
      <c r="R49" s="116">
        <v>0</v>
      </c>
      <c r="S49" s="116">
        <v>0</v>
      </c>
      <c r="T49" s="116">
        <v>0</v>
      </c>
    </row>
    <row r="50" spans="1:20" s="38" customFormat="1" ht="15.75">
      <c r="A50" s="101" t="s">
        <v>191</v>
      </c>
      <c r="B50" s="128" t="s">
        <v>84</v>
      </c>
      <c r="C50" s="112">
        <f t="shared" si="9"/>
        <v>2</v>
      </c>
      <c r="D50" s="113">
        <f t="shared" si="10"/>
        <v>60000</v>
      </c>
      <c r="E50" s="114">
        <f t="shared" si="11"/>
        <v>0</v>
      </c>
      <c r="F50" s="115">
        <f t="shared" si="11"/>
        <v>0</v>
      </c>
      <c r="G50" s="116">
        <v>0</v>
      </c>
      <c r="H50" s="116">
        <v>0</v>
      </c>
      <c r="I50" s="116">
        <v>0</v>
      </c>
      <c r="J50" s="116">
        <v>0</v>
      </c>
      <c r="K50" s="116">
        <v>0</v>
      </c>
      <c r="L50" s="116">
        <v>0</v>
      </c>
      <c r="M50" s="114">
        <f t="shared" si="12"/>
        <v>2</v>
      </c>
      <c r="N50" s="115">
        <f t="shared" si="12"/>
        <v>60000</v>
      </c>
      <c r="O50" s="116">
        <v>0</v>
      </c>
      <c r="P50" s="116">
        <v>0</v>
      </c>
      <c r="Q50" s="116">
        <v>0</v>
      </c>
      <c r="R50" s="116">
        <v>0</v>
      </c>
      <c r="S50" s="116">
        <v>2</v>
      </c>
      <c r="T50" s="116">
        <v>60000</v>
      </c>
    </row>
    <row r="51" spans="1:20" s="38" customFormat="1" ht="15.75">
      <c r="A51" s="101" t="s">
        <v>192</v>
      </c>
      <c r="B51" s="127" t="s">
        <v>231</v>
      </c>
      <c r="C51" s="112">
        <f t="shared" si="9"/>
        <v>13</v>
      </c>
      <c r="D51" s="113">
        <f t="shared" si="10"/>
        <v>57186976</v>
      </c>
      <c r="E51" s="114">
        <v>8</v>
      </c>
      <c r="F51" s="115">
        <v>55686591</v>
      </c>
      <c r="G51" s="116">
        <v>6</v>
      </c>
      <c r="H51" s="116">
        <v>52781974</v>
      </c>
      <c r="I51" s="116">
        <v>0</v>
      </c>
      <c r="J51" s="116">
        <v>0</v>
      </c>
      <c r="K51" s="116">
        <v>0</v>
      </c>
      <c r="L51" s="116">
        <v>0</v>
      </c>
      <c r="M51" s="114">
        <v>5</v>
      </c>
      <c r="N51" s="115">
        <v>1500385</v>
      </c>
      <c r="O51" s="116">
        <v>0</v>
      </c>
      <c r="P51" s="116">
        <v>0</v>
      </c>
      <c r="Q51" s="116">
        <v>0</v>
      </c>
      <c r="R51" s="116">
        <v>0</v>
      </c>
      <c r="S51" s="116">
        <v>0</v>
      </c>
      <c r="T51" s="116">
        <v>0</v>
      </c>
    </row>
    <row r="52" spans="1:20" ht="15.75">
      <c r="A52" s="101" t="s">
        <v>193</v>
      </c>
      <c r="B52" s="126" t="s">
        <v>225</v>
      </c>
      <c r="C52" s="112">
        <f t="shared" si="9"/>
        <v>23</v>
      </c>
      <c r="D52" s="113">
        <f t="shared" si="10"/>
        <v>15856224</v>
      </c>
      <c r="E52" s="114">
        <v>17</v>
      </c>
      <c r="F52" s="115">
        <v>14862614</v>
      </c>
      <c r="G52" s="116">
        <v>3</v>
      </c>
      <c r="H52" s="116">
        <v>99413</v>
      </c>
      <c r="I52" s="116">
        <v>0</v>
      </c>
      <c r="J52" s="116">
        <v>0</v>
      </c>
      <c r="K52" s="116">
        <v>1</v>
      </c>
      <c r="L52" s="116">
        <v>440000</v>
      </c>
      <c r="M52" s="114">
        <v>6</v>
      </c>
      <c r="N52" s="115">
        <v>993610</v>
      </c>
      <c r="O52" s="116">
        <v>2</v>
      </c>
      <c r="P52" s="116">
        <v>655</v>
      </c>
      <c r="Q52" s="116">
        <v>0</v>
      </c>
      <c r="R52" s="116">
        <v>0</v>
      </c>
      <c r="S52" s="116">
        <v>0</v>
      </c>
      <c r="T52" s="116">
        <v>0</v>
      </c>
    </row>
    <row r="53" spans="1:20" ht="18" customHeight="1">
      <c r="A53" s="101" t="s">
        <v>194</v>
      </c>
      <c r="B53" s="128" t="s">
        <v>85</v>
      </c>
      <c r="C53" s="112">
        <f t="shared" si="9"/>
        <v>0</v>
      </c>
      <c r="D53" s="113">
        <f t="shared" si="10"/>
        <v>0</v>
      </c>
      <c r="E53" s="114">
        <f>G53+I53+K53</f>
        <v>0</v>
      </c>
      <c r="F53" s="115">
        <f>H53+J53+L53</f>
        <v>0</v>
      </c>
      <c r="G53" s="116">
        <v>0</v>
      </c>
      <c r="H53" s="116">
        <v>0</v>
      </c>
      <c r="I53" s="116">
        <v>0</v>
      </c>
      <c r="J53" s="116">
        <v>0</v>
      </c>
      <c r="K53" s="116">
        <v>0</v>
      </c>
      <c r="L53" s="116">
        <v>0</v>
      </c>
      <c r="M53" s="114">
        <f>O53+Q53+S53</f>
        <v>0</v>
      </c>
      <c r="N53" s="115">
        <f>P53+R53+T53</f>
        <v>0</v>
      </c>
      <c r="O53" s="116">
        <v>0</v>
      </c>
      <c r="P53" s="116">
        <v>0</v>
      </c>
      <c r="Q53" s="116">
        <v>0</v>
      </c>
      <c r="R53" s="116">
        <v>0</v>
      </c>
      <c r="S53" s="116">
        <v>0</v>
      </c>
      <c r="T53" s="116">
        <v>0</v>
      </c>
    </row>
    <row r="54" spans="1:20" ht="15.75">
      <c r="A54" s="101" t="s">
        <v>195</v>
      </c>
      <c r="B54" s="128" t="s">
        <v>86</v>
      </c>
      <c r="C54" s="112">
        <f t="shared" si="9"/>
        <v>1</v>
      </c>
      <c r="D54" s="113">
        <f t="shared" si="10"/>
        <v>861624</v>
      </c>
      <c r="E54" s="114">
        <f>G54+I54+K54</f>
        <v>0</v>
      </c>
      <c r="F54" s="115">
        <f>H54+J54+L54</f>
        <v>0</v>
      </c>
      <c r="G54" s="116">
        <v>0</v>
      </c>
      <c r="H54" s="116">
        <v>0</v>
      </c>
      <c r="I54" s="116">
        <v>0</v>
      </c>
      <c r="J54" s="116">
        <v>0</v>
      </c>
      <c r="K54" s="116">
        <v>0</v>
      </c>
      <c r="L54" s="116">
        <v>0</v>
      </c>
      <c r="M54" s="114">
        <f>O54+Q54+S54</f>
        <v>1</v>
      </c>
      <c r="N54" s="115">
        <f>P54+R54+T54</f>
        <v>861624</v>
      </c>
      <c r="O54" s="116">
        <v>1</v>
      </c>
      <c r="P54" s="116">
        <v>861624</v>
      </c>
      <c r="Q54" s="116">
        <v>0</v>
      </c>
      <c r="R54" s="116">
        <v>0</v>
      </c>
      <c r="S54" s="116">
        <v>0</v>
      </c>
      <c r="T54" s="116">
        <v>0</v>
      </c>
    </row>
    <row r="55" spans="1:20" ht="15.75">
      <c r="A55" s="101" t="s">
        <v>196</v>
      </c>
      <c r="B55" s="127" t="s">
        <v>226</v>
      </c>
      <c r="C55" s="112">
        <f t="shared" si="9"/>
        <v>0</v>
      </c>
      <c r="D55" s="113">
        <f t="shared" si="10"/>
        <v>0</v>
      </c>
      <c r="E55" s="114">
        <v>0</v>
      </c>
      <c r="F55" s="115">
        <v>0</v>
      </c>
      <c r="G55" s="116">
        <v>0</v>
      </c>
      <c r="H55" s="116">
        <v>0</v>
      </c>
      <c r="I55" s="116">
        <v>0</v>
      </c>
      <c r="J55" s="116">
        <v>0</v>
      </c>
      <c r="K55" s="116">
        <v>0</v>
      </c>
      <c r="L55" s="116">
        <v>0</v>
      </c>
      <c r="M55" s="114">
        <v>0</v>
      </c>
      <c r="N55" s="115">
        <v>0</v>
      </c>
      <c r="O55" s="116">
        <v>0</v>
      </c>
      <c r="P55" s="116">
        <v>0</v>
      </c>
      <c r="Q55" s="116">
        <v>0</v>
      </c>
      <c r="R55" s="116">
        <v>0</v>
      </c>
      <c r="S55" s="116">
        <v>0</v>
      </c>
      <c r="T55" s="116">
        <v>0</v>
      </c>
    </row>
    <row r="56" spans="1:20" ht="15.75">
      <c r="A56" s="101" t="s">
        <v>197</v>
      </c>
      <c r="B56" s="128" t="s">
        <v>238</v>
      </c>
      <c r="C56" s="112">
        <f t="shared" si="9"/>
        <v>0</v>
      </c>
      <c r="D56" s="113">
        <f t="shared" si="10"/>
        <v>0</v>
      </c>
      <c r="E56" s="114">
        <v>0</v>
      </c>
      <c r="F56" s="115">
        <v>0</v>
      </c>
      <c r="G56" s="116"/>
      <c r="H56" s="116"/>
      <c r="I56" s="116"/>
      <c r="J56" s="116"/>
      <c r="K56" s="116"/>
      <c r="L56" s="116"/>
      <c r="M56" s="114">
        <v>0</v>
      </c>
      <c r="N56" s="115">
        <v>0</v>
      </c>
      <c r="O56" s="116"/>
      <c r="P56" s="116"/>
      <c r="Q56" s="116"/>
      <c r="R56" s="116"/>
      <c r="S56" s="116"/>
      <c r="T56" s="116"/>
    </row>
    <row r="57" spans="1:20" ht="15.75">
      <c r="A57" s="101" t="s">
        <v>198</v>
      </c>
      <c r="B57" s="128" t="s">
        <v>87</v>
      </c>
      <c r="C57" s="112">
        <f t="shared" si="9"/>
        <v>0</v>
      </c>
      <c r="D57" s="113">
        <f t="shared" si="10"/>
        <v>0</v>
      </c>
      <c r="E57" s="114">
        <f>G57+I57+K57</f>
        <v>0</v>
      </c>
      <c r="F57" s="115">
        <f>H57+J57+L57</f>
        <v>0</v>
      </c>
      <c r="G57" s="116">
        <v>0</v>
      </c>
      <c r="H57" s="116">
        <v>0</v>
      </c>
      <c r="I57" s="116">
        <v>0</v>
      </c>
      <c r="J57" s="116">
        <v>0</v>
      </c>
      <c r="K57" s="116">
        <v>0</v>
      </c>
      <c r="L57" s="116">
        <v>0</v>
      </c>
      <c r="M57" s="114">
        <f>O57+Q57+S57</f>
        <v>0</v>
      </c>
      <c r="N57" s="115">
        <f>P57+R57+T57</f>
        <v>0</v>
      </c>
      <c r="O57" s="116">
        <v>0</v>
      </c>
      <c r="P57" s="116">
        <v>0</v>
      </c>
      <c r="Q57" s="116">
        <v>0</v>
      </c>
      <c r="R57" s="116">
        <v>0</v>
      </c>
      <c r="S57" s="116">
        <v>0</v>
      </c>
      <c r="T57" s="116">
        <v>0</v>
      </c>
    </row>
    <row r="58" spans="1:20" ht="15.75">
      <c r="A58" s="101" t="s">
        <v>199</v>
      </c>
      <c r="B58" s="128" t="s">
        <v>242</v>
      </c>
      <c r="C58" s="112">
        <f t="shared" si="9"/>
        <v>12</v>
      </c>
      <c r="D58" s="113">
        <f t="shared" si="10"/>
        <v>9235635</v>
      </c>
      <c r="E58" s="114">
        <v>0</v>
      </c>
      <c r="F58" s="115">
        <v>0</v>
      </c>
      <c r="G58" s="116">
        <v>0</v>
      </c>
      <c r="H58" s="116">
        <v>0</v>
      </c>
      <c r="I58" s="116">
        <v>0</v>
      </c>
      <c r="J58" s="116">
        <v>0</v>
      </c>
      <c r="K58" s="116">
        <v>0</v>
      </c>
      <c r="L58" s="116">
        <v>0</v>
      </c>
      <c r="M58" s="114">
        <v>12</v>
      </c>
      <c r="N58" s="115">
        <v>9235635</v>
      </c>
      <c r="O58" s="116">
        <v>12</v>
      </c>
      <c r="P58" s="116">
        <v>9235635</v>
      </c>
      <c r="Q58" s="116">
        <v>0</v>
      </c>
      <c r="R58" s="116">
        <v>0</v>
      </c>
      <c r="S58" s="116">
        <v>0</v>
      </c>
      <c r="T58" s="116">
        <v>0</v>
      </c>
    </row>
    <row r="59" spans="1:20" ht="15.75">
      <c r="A59" s="101" t="s">
        <v>200</v>
      </c>
      <c r="B59" s="128" t="s">
        <v>239</v>
      </c>
      <c r="C59" s="112">
        <f t="shared" si="9"/>
        <v>1</v>
      </c>
      <c r="D59" s="113">
        <f t="shared" si="10"/>
        <v>51886</v>
      </c>
      <c r="E59" s="114">
        <v>1</v>
      </c>
      <c r="F59" s="115">
        <v>51886</v>
      </c>
      <c r="G59" s="116">
        <v>1</v>
      </c>
      <c r="H59" s="116">
        <v>51886</v>
      </c>
      <c r="I59" s="116">
        <v>0</v>
      </c>
      <c r="J59" s="116">
        <v>0</v>
      </c>
      <c r="K59" s="116">
        <v>0</v>
      </c>
      <c r="L59" s="116">
        <v>0</v>
      </c>
      <c r="M59" s="114">
        <v>0</v>
      </c>
      <c r="N59" s="115">
        <v>0</v>
      </c>
      <c r="O59" s="116">
        <v>0</v>
      </c>
      <c r="P59" s="116">
        <v>0</v>
      </c>
      <c r="Q59" s="116">
        <v>0</v>
      </c>
      <c r="R59" s="116">
        <v>0</v>
      </c>
      <c r="S59" s="116">
        <v>0</v>
      </c>
      <c r="T59" s="116">
        <v>0</v>
      </c>
    </row>
    <row r="60" spans="1:20" ht="15.75">
      <c r="A60" s="101" t="s">
        <v>201</v>
      </c>
      <c r="B60" s="128" t="s">
        <v>246</v>
      </c>
      <c r="C60" s="112">
        <f t="shared" si="9"/>
        <v>5</v>
      </c>
      <c r="D60" s="113">
        <f t="shared" si="10"/>
        <v>1275386</v>
      </c>
      <c r="E60" s="114">
        <v>1</v>
      </c>
      <c r="F60" s="115">
        <v>21557</v>
      </c>
      <c r="G60" s="116">
        <v>1</v>
      </c>
      <c r="H60" s="116">
        <v>21557</v>
      </c>
      <c r="I60" s="116">
        <v>0</v>
      </c>
      <c r="J60" s="116">
        <v>0</v>
      </c>
      <c r="K60" s="116">
        <v>0</v>
      </c>
      <c r="L60" s="116">
        <v>0</v>
      </c>
      <c r="M60" s="114">
        <v>4</v>
      </c>
      <c r="N60" s="115">
        <v>1253829</v>
      </c>
      <c r="O60" s="116">
        <v>0</v>
      </c>
      <c r="P60" s="116">
        <v>0</v>
      </c>
      <c r="Q60" s="116">
        <v>1</v>
      </c>
      <c r="R60" s="116">
        <v>3500</v>
      </c>
      <c r="S60" s="116">
        <v>1</v>
      </c>
      <c r="T60" s="116">
        <v>69154</v>
      </c>
    </row>
    <row r="61" spans="1:20" ht="15.75">
      <c r="A61" s="101" t="s">
        <v>202</v>
      </c>
      <c r="B61" s="128" t="s">
        <v>88</v>
      </c>
      <c r="C61" s="112">
        <f t="shared" si="9"/>
        <v>11</v>
      </c>
      <c r="D61" s="113">
        <f t="shared" si="10"/>
        <v>158871</v>
      </c>
      <c r="E61" s="114">
        <f>G61+I61+K61</f>
        <v>0</v>
      </c>
      <c r="F61" s="115">
        <f>H61+J61+L61</f>
        <v>0</v>
      </c>
      <c r="G61" s="116">
        <v>0</v>
      </c>
      <c r="H61" s="116">
        <v>0</v>
      </c>
      <c r="I61" s="116">
        <v>0</v>
      </c>
      <c r="J61" s="116">
        <v>0</v>
      </c>
      <c r="K61" s="116">
        <v>0</v>
      </c>
      <c r="L61" s="116">
        <v>0</v>
      </c>
      <c r="M61" s="114">
        <f>O61+Q61+S61</f>
        <v>11</v>
      </c>
      <c r="N61" s="115">
        <f>P61+R61+T61</f>
        <v>158871</v>
      </c>
      <c r="O61" s="116">
        <v>8</v>
      </c>
      <c r="P61" s="116">
        <v>20100</v>
      </c>
      <c r="Q61" s="116">
        <v>0</v>
      </c>
      <c r="R61" s="116">
        <v>0</v>
      </c>
      <c r="S61" s="116">
        <v>3</v>
      </c>
      <c r="T61" s="116">
        <v>138771</v>
      </c>
    </row>
    <row r="62" spans="1:20" ht="15.75">
      <c r="A62" s="101" t="s">
        <v>203</v>
      </c>
      <c r="B62" s="128" t="s">
        <v>241</v>
      </c>
      <c r="C62" s="112">
        <f t="shared" si="9"/>
        <v>2</v>
      </c>
      <c r="D62" s="113">
        <f t="shared" si="10"/>
        <v>396</v>
      </c>
      <c r="E62" s="114">
        <v>0</v>
      </c>
      <c r="F62" s="115">
        <v>0</v>
      </c>
      <c r="G62" s="116">
        <v>0</v>
      </c>
      <c r="H62" s="116">
        <v>0</v>
      </c>
      <c r="I62" s="116">
        <v>0</v>
      </c>
      <c r="J62" s="116">
        <v>0</v>
      </c>
      <c r="K62" s="116">
        <v>0</v>
      </c>
      <c r="L62" s="116">
        <v>0</v>
      </c>
      <c r="M62" s="114">
        <v>2</v>
      </c>
      <c r="N62" s="115">
        <v>396</v>
      </c>
      <c r="O62" s="116">
        <v>2</v>
      </c>
      <c r="P62" s="116">
        <v>396</v>
      </c>
      <c r="Q62" s="116">
        <v>0</v>
      </c>
      <c r="R62" s="116">
        <v>0</v>
      </c>
      <c r="S62" s="116">
        <v>0</v>
      </c>
      <c r="T62" s="116">
        <v>0</v>
      </c>
    </row>
    <row r="63" spans="1:20" ht="15.75">
      <c r="A63" s="101" t="s">
        <v>204</v>
      </c>
      <c r="B63" s="128" t="s">
        <v>240</v>
      </c>
      <c r="C63" s="112">
        <f t="shared" si="9"/>
        <v>7</v>
      </c>
      <c r="D63" s="113">
        <f t="shared" si="10"/>
        <v>837860</v>
      </c>
      <c r="E63" s="114">
        <v>2</v>
      </c>
      <c r="F63" s="115">
        <v>0</v>
      </c>
      <c r="G63" s="116">
        <v>2</v>
      </c>
      <c r="H63" s="116">
        <v>0</v>
      </c>
      <c r="I63" s="116">
        <v>0</v>
      </c>
      <c r="J63" s="116">
        <v>0</v>
      </c>
      <c r="K63" s="116">
        <v>0</v>
      </c>
      <c r="L63" s="116">
        <v>0</v>
      </c>
      <c r="M63" s="114">
        <v>5</v>
      </c>
      <c r="N63" s="115">
        <v>837860</v>
      </c>
      <c r="O63" s="116">
        <v>5</v>
      </c>
      <c r="P63" s="116">
        <v>837860</v>
      </c>
      <c r="Q63" s="116">
        <v>0</v>
      </c>
      <c r="R63" s="116">
        <v>0</v>
      </c>
      <c r="S63" s="116">
        <v>0</v>
      </c>
      <c r="T63" s="116">
        <v>0</v>
      </c>
    </row>
    <row r="64" spans="1:20" ht="15.75">
      <c r="A64" s="101" t="s">
        <v>205</v>
      </c>
      <c r="B64" s="127" t="s">
        <v>232</v>
      </c>
      <c r="C64" s="112">
        <f t="shared" si="9"/>
        <v>0</v>
      </c>
      <c r="D64" s="113">
        <f t="shared" si="10"/>
        <v>0</v>
      </c>
      <c r="E64" s="114">
        <v>0</v>
      </c>
      <c r="F64" s="115">
        <v>0</v>
      </c>
      <c r="G64" s="116">
        <v>0</v>
      </c>
      <c r="H64" s="116">
        <v>0</v>
      </c>
      <c r="I64" s="116">
        <v>0</v>
      </c>
      <c r="J64" s="116">
        <v>0</v>
      </c>
      <c r="K64" s="116">
        <v>0</v>
      </c>
      <c r="L64" s="116">
        <v>0</v>
      </c>
      <c r="M64" s="114">
        <v>0</v>
      </c>
      <c r="N64" s="115">
        <v>0</v>
      </c>
      <c r="O64" s="116">
        <v>0</v>
      </c>
      <c r="P64" s="116">
        <v>0</v>
      </c>
      <c r="Q64" s="116">
        <v>0</v>
      </c>
      <c r="R64" s="116">
        <v>0</v>
      </c>
      <c r="S64" s="116">
        <v>0</v>
      </c>
      <c r="T64" s="116">
        <v>0</v>
      </c>
    </row>
    <row r="65" spans="1:20" ht="15.75">
      <c r="A65" s="101" t="s">
        <v>206</v>
      </c>
      <c r="B65" s="128" t="s">
        <v>89</v>
      </c>
      <c r="C65" s="112">
        <f t="shared" si="9"/>
        <v>2</v>
      </c>
      <c r="D65" s="113">
        <f t="shared" si="10"/>
        <v>163071</v>
      </c>
      <c r="E65" s="114">
        <f>G65+I65+K65</f>
        <v>1</v>
      </c>
      <c r="F65" s="115">
        <f>H65+J65+L65</f>
        <v>36420</v>
      </c>
      <c r="G65" s="116">
        <v>1</v>
      </c>
      <c r="H65" s="116">
        <v>36420</v>
      </c>
      <c r="I65" s="116">
        <v>0</v>
      </c>
      <c r="J65" s="116">
        <v>0</v>
      </c>
      <c r="K65" s="116">
        <v>0</v>
      </c>
      <c r="L65" s="116">
        <v>0</v>
      </c>
      <c r="M65" s="114">
        <f>O65+Q65+S65</f>
        <v>1</v>
      </c>
      <c r="N65" s="115">
        <f>P65+R65+T65</f>
        <v>126651</v>
      </c>
      <c r="O65" s="116">
        <v>1</v>
      </c>
      <c r="P65" s="116">
        <v>126651</v>
      </c>
      <c r="Q65" s="116">
        <v>0</v>
      </c>
      <c r="R65" s="116">
        <v>0</v>
      </c>
      <c r="S65" s="116">
        <v>0</v>
      </c>
      <c r="T65" s="116">
        <v>0</v>
      </c>
    </row>
    <row r="66" spans="1:20" ht="15.75">
      <c r="A66" s="101" t="s">
        <v>207</v>
      </c>
      <c r="B66" s="127" t="s">
        <v>245</v>
      </c>
      <c r="C66" s="112">
        <f t="shared" si="9"/>
        <v>18</v>
      </c>
      <c r="D66" s="113">
        <f t="shared" si="10"/>
        <v>131897</v>
      </c>
      <c r="E66" s="114">
        <v>0</v>
      </c>
      <c r="F66" s="115">
        <v>0</v>
      </c>
      <c r="G66" s="116">
        <v>0</v>
      </c>
      <c r="H66" s="116">
        <v>0</v>
      </c>
      <c r="I66" s="116">
        <v>0</v>
      </c>
      <c r="J66" s="116">
        <v>0</v>
      </c>
      <c r="K66" s="116">
        <v>0</v>
      </c>
      <c r="L66" s="116">
        <v>0</v>
      </c>
      <c r="M66" s="114">
        <v>18</v>
      </c>
      <c r="N66" s="115">
        <v>131897</v>
      </c>
      <c r="O66" s="116">
        <v>16</v>
      </c>
      <c r="P66" s="116">
        <v>131897</v>
      </c>
      <c r="Q66" s="116">
        <v>2</v>
      </c>
      <c r="R66" s="116">
        <v>0</v>
      </c>
      <c r="S66" s="116">
        <v>0</v>
      </c>
      <c r="T66" s="116">
        <v>0</v>
      </c>
    </row>
    <row r="67" spans="1:20" ht="15.75">
      <c r="A67" s="101" t="s">
        <v>208</v>
      </c>
      <c r="B67" s="127" t="s">
        <v>233</v>
      </c>
      <c r="C67" s="112">
        <f t="shared" si="9"/>
        <v>13</v>
      </c>
      <c r="D67" s="113">
        <f t="shared" si="10"/>
        <v>8027565</v>
      </c>
      <c r="E67" s="114">
        <v>9</v>
      </c>
      <c r="F67" s="115">
        <v>6839781</v>
      </c>
      <c r="G67" s="116">
        <v>9</v>
      </c>
      <c r="H67" s="117">
        <v>6839781</v>
      </c>
      <c r="I67" s="116">
        <v>0</v>
      </c>
      <c r="J67" s="116">
        <v>0</v>
      </c>
      <c r="K67" s="116">
        <v>0</v>
      </c>
      <c r="L67" s="116">
        <v>0</v>
      </c>
      <c r="M67" s="114">
        <v>4</v>
      </c>
      <c r="N67" s="115">
        <v>1187784</v>
      </c>
      <c r="O67" s="116">
        <v>4</v>
      </c>
      <c r="P67" s="116">
        <v>1187784</v>
      </c>
      <c r="Q67" s="116">
        <v>0</v>
      </c>
      <c r="R67" s="116">
        <v>0</v>
      </c>
      <c r="S67" s="116">
        <v>0</v>
      </c>
      <c r="T67" s="116">
        <v>0</v>
      </c>
    </row>
    <row r="68" spans="1:20" ht="15.75">
      <c r="A68" s="101" t="s">
        <v>209</v>
      </c>
      <c r="B68" s="128" t="s">
        <v>250</v>
      </c>
      <c r="C68" s="112">
        <f t="shared" si="9"/>
        <v>8</v>
      </c>
      <c r="D68" s="113">
        <f t="shared" si="10"/>
        <v>31475</v>
      </c>
      <c r="E68" s="114">
        <v>1</v>
      </c>
      <c r="F68" s="115">
        <v>31430</v>
      </c>
      <c r="G68" s="116">
        <v>1</v>
      </c>
      <c r="H68" s="116">
        <v>31430</v>
      </c>
      <c r="I68" s="116">
        <v>0</v>
      </c>
      <c r="J68" s="116">
        <v>0</v>
      </c>
      <c r="K68" s="116">
        <v>0</v>
      </c>
      <c r="L68" s="116">
        <v>0</v>
      </c>
      <c r="M68" s="114">
        <v>7</v>
      </c>
      <c r="N68" s="115">
        <v>45</v>
      </c>
      <c r="O68" s="116">
        <v>7</v>
      </c>
      <c r="P68" s="116">
        <v>45</v>
      </c>
      <c r="Q68" s="116">
        <v>0</v>
      </c>
      <c r="R68" s="116">
        <v>0</v>
      </c>
      <c r="S68" s="116">
        <v>0</v>
      </c>
      <c r="T68" s="116">
        <v>0</v>
      </c>
    </row>
    <row r="69" spans="1:20" ht="15.75">
      <c r="A69" s="101" t="s">
        <v>210</v>
      </c>
      <c r="B69" s="128" t="s">
        <v>93</v>
      </c>
      <c r="C69" s="112">
        <f t="shared" si="9"/>
        <v>0</v>
      </c>
      <c r="D69" s="113">
        <f t="shared" si="10"/>
        <v>0</v>
      </c>
      <c r="E69" s="114">
        <f aca="true" t="shared" si="13" ref="E69:F72">G69+I69+K69</f>
        <v>0</v>
      </c>
      <c r="F69" s="115">
        <f t="shared" si="13"/>
        <v>0</v>
      </c>
      <c r="G69" s="116">
        <v>0</v>
      </c>
      <c r="H69" s="116">
        <v>0</v>
      </c>
      <c r="I69" s="116">
        <v>0</v>
      </c>
      <c r="J69" s="116">
        <v>0</v>
      </c>
      <c r="K69" s="116">
        <v>0</v>
      </c>
      <c r="L69" s="116">
        <v>0</v>
      </c>
      <c r="M69" s="114">
        <f aca="true" t="shared" si="14" ref="M69:N72">O69+Q69+S69</f>
        <v>0</v>
      </c>
      <c r="N69" s="115">
        <f t="shared" si="14"/>
        <v>0</v>
      </c>
      <c r="O69" s="116">
        <v>0</v>
      </c>
      <c r="P69" s="116">
        <v>0</v>
      </c>
      <c r="Q69" s="116">
        <v>0</v>
      </c>
      <c r="R69" s="116">
        <v>0</v>
      </c>
      <c r="S69" s="116">
        <v>0</v>
      </c>
      <c r="T69" s="116">
        <v>0</v>
      </c>
    </row>
    <row r="70" spans="1:20" ht="15.75">
      <c r="A70" s="101" t="s">
        <v>211</v>
      </c>
      <c r="B70" s="128" t="s">
        <v>90</v>
      </c>
      <c r="C70" s="112">
        <f t="shared" si="9"/>
        <v>0</v>
      </c>
      <c r="D70" s="113">
        <f t="shared" si="10"/>
        <v>0</v>
      </c>
      <c r="E70" s="114">
        <f t="shared" si="13"/>
        <v>0</v>
      </c>
      <c r="F70" s="115">
        <f t="shared" si="13"/>
        <v>0</v>
      </c>
      <c r="G70" s="116"/>
      <c r="H70" s="116"/>
      <c r="I70" s="116"/>
      <c r="J70" s="116"/>
      <c r="K70" s="116"/>
      <c r="L70" s="116"/>
      <c r="M70" s="114">
        <f t="shared" si="14"/>
        <v>0</v>
      </c>
      <c r="N70" s="115">
        <f t="shared" si="14"/>
        <v>0</v>
      </c>
      <c r="O70" s="116"/>
      <c r="P70" s="116"/>
      <c r="Q70" s="116"/>
      <c r="R70" s="116"/>
      <c r="S70" s="116"/>
      <c r="T70" s="116"/>
    </row>
    <row r="71" spans="1:20" ht="15.75">
      <c r="A71" s="101" t="s">
        <v>212</v>
      </c>
      <c r="B71" s="128" t="s">
        <v>91</v>
      </c>
      <c r="C71" s="112">
        <f t="shared" si="9"/>
        <v>6</v>
      </c>
      <c r="D71" s="113">
        <f t="shared" si="10"/>
        <v>376400</v>
      </c>
      <c r="E71" s="114">
        <f t="shared" si="13"/>
        <v>2</v>
      </c>
      <c r="F71" s="115">
        <f t="shared" si="13"/>
        <v>376200</v>
      </c>
      <c r="G71" s="116">
        <v>2</v>
      </c>
      <c r="H71" s="116">
        <v>376200</v>
      </c>
      <c r="I71" s="116">
        <v>0</v>
      </c>
      <c r="J71" s="116">
        <v>0</v>
      </c>
      <c r="K71" s="116">
        <v>0</v>
      </c>
      <c r="L71" s="116">
        <v>0</v>
      </c>
      <c r="M71" s="114">
        <f t="shared" si="14"/>
        <v>4</v>
      </c>
      <c r="N71" s="115">
        <f t="shared" si="14"/>
        <v>200</v>
      </c>
      <c r="O71" s="116">
        <v>3</v>
      </c>
      <c r="P71" s="116">
        <v>0</v>
      </c>
      <c r="Q71" s="116">
        <v>0</v>
      </c>
      <c r="R71" s="116">
        <v>0</v>
      </c>
      <c r="S71" s="116">
        <v>1</v>
      </c>
      <c r="T71" s="116">
        <v>200</v>
      </c>
    </row>
    <row r="72" spans="1:20" ht="15.75">
      <c r="A72" s="101" t="s">
        <v>213</v>
      </c>
      <c r="B72" s="128" t="s">
        <v>92</v>
      </c>
      <c r="C72" s="112">
        <f t="shared" si="9"/>
        <v>8</v>
      </c>
      <c r="D72" s="113">
        <f t="shared" si="10"/>
        <v>2683076</v>
      </c>
      <c r="E72" s="114">
        <f t="shared" si="13"/>
        <v>4</v>
      </c>
      <c r="F72" s="115">
        <f t="shared" si="13"/>
        <v>147876</v>
      </c>
      <c r="G72" s="116">
        <v>4</v>
      </c>
      <c r="H72" s="116">
        <v>147876</v>
      </c>
      <c r="I72" s="116">
        <v>0</v>
      </c>
      <c r="J72" s="116">
        <v>0</v>
      </c>
      <c r="K72" s="116">
        <v>0</v>
      </c>
      <c r="L72" s="116">
        <v>0</v>
      </c>
      <c r="M72" s="114">
        <f t="shared" si="14"/>
        <v>4</v>
      </c>
      <c r="N72" s="115">
        <f t="shared" si="14"/>
        <v>2535200</v>
      </c>
      <c r="O72" s="116">
        <v>0</v>
      </c>
      <c r="P72" s="116">
        <v>0</v>
      </c>
      <c r="Q72" s="116">
        <v>0</v>
      </c>
      <c r="R72" s="116">
        <v>0</v>
      </c>
      <c r="S72" s="116">
        <v>4</v>
      </c>
      <c r="T72" s="116">
        <v>2535200</v>
      </c>
    </row>
    <row r="73" spans="1:20" ht="15.75">
      <c r="A73" s="101" t="s">
        <v>214</v>
      </c>
      <c r="B73" s="127" t="s">
        <v>234</v>
      </c>
      <c r="C73" s="112">
        <f t="shared" si="9"/>
        <v>7</v>
      </c>
      <c r="D73" s="113">
        <f t="shared" si="10"/>
        <v>474388</v>
      </c>
      <c r="E73" s="114">
        <v>2</v>
      </c>
      <c r="F73" s="115">
        <v>323412</v>
      </c>
      <c r="G73" s="116">
        <v>0</v>
      </c>
      <c r="H73" s="116">
        <v>0</v>
      </c>
      <c r="I73" s="116">
        <v>0</v>
      </c>
      <c r="J73" s="116">
        <v>0</v>
      </c>
      <c r="K73" s="116">
        <v>0</v>
      </c>
      <c r="L73" s="116">
        <v>0</v>
      </c>
      <c r="M73" s="114">
        <v>5</v>
      </c>
      <c r="N73" s="115">
        <v>150976</v>
      </c>
      <c r="O73" s="116">
        <v>3</v>
      </c>
      <c r="P73" s="116">
        <v>13637</v>
      </c>
      <c r="Q73" s="116">
        <v>0</v>
      </c>
      <c r="R73" s="116">
        <v>0</v>
      </c>
      <c r="S73" s="116">
        <v>1</v>
      </c>
      <c r="T73" s="116">
        <v>137339</v>
      </c>
    </row>
    <row r="74" spans="1:20" ht="15.75">
      <c r="A74" s="101" t="s">
        <v>215</v>
      </c>
      <c r="B74" s="127" t="s">
        <v>235</v>
      </c>
      <c r="C74" s="112">
        <f t="shared" si="9"/>
        <v>5</v>
      </c>
      <c r="D74" s="113">
        <f t="shared" si="10"/>
        <v>6402539</v>
      </c>
      <c r="E74" s="114">
        <v>4</v>
      </c>
      <c r="F74" s="115">
        <v>6402539</v>
      </c>
      <c r="G74" s="116">
        <v>4</v>
      </c>
      <c r="H74" s="116">
        <v>6402539</v>
      </c>
      <c r="I74" s="116">
        <v>0</v>
      </c>
      <c r="J74" s="116">
        <v>0</v>
      </c>
      <c r="K74" s="116">
        <v>0</v>
      </c>
      <c r="L74" s="116">
        <v>0</v>
      </c>
      <c r="M74" s="114">
        <v>1</v>
      </c>
      <c r="N74" s="115">
        <v>0</v>
      </c>
      <c r="O74" s="116">
        <v>1</v>
      </c>
      <c r="P74" s="116">
        <v>0</v>
      </c>
      <c r="Q74" s="116">
        <v>0</v>
      </c>
      <c r="R74" s="116">
        <v>0</v>
      </c>
      <c r="S74" s="116">
        <v>0</v>
      </c>
      <c r="T74" s="116">
        <v>0</v>
      </c>
    </row>
    <row r="75" spans="1:20" ht="15.75">
      <c r="A75" s="101" t="s">
        <v>216</v>
      </c>
      <c r="B75" s="128" t="s">
        <v>94</v>
      </c>
      <c r="C75" s="112">
        <f t="shared" si="9"/>
        <v>5</v>
      </c>
      <c r="D75" s="113">
        <f t="shared" si="10"/>
        <v>2323938</v>
      </c>
      <c r="E75" s="114">
        <f>G75+I75+K75</f>
        <v>3</v>
      </c>
      <c r="F75" s="115">
        <f>H75+J75+L75</f>
        <v>1922555</v>
      </c>
      <c r="G75" s="116">
        <v>3</v>
      </c>
      <c r="H75" s="116">
        <v>1922555</v>
      </c>
      <c r="I75" s="116">
        <v>0</v>
      </c>
      <c r="J75" s="116">
        <v>0</v>
      </c>
      <c r="K75" s="116">
        <v>0</v>
      </c>
      <c r="L75" s="116">
        <v>0</v>
      </c>
      <c r="M75" s="114">
        <f>O75+Q75+S75</f>
        <v>2</v>
      </c>
      <c r="N75" s="115">
        <f>P75+R75+T75</f>
        <v>401383</v>
      </c>
      <c r="O75" s="116">
        <v>2</v>
      </c>
      <c r="P75" s="116">
        <v>401383</v>
      </c>
      <c r="Q75" s="116">
        <v>0</v>
      </c>
      <c r="R75" s="116">
        <v>0</v>
      </c>
      <c r="S75" s="116">
        <v>0</v>
      </c>
      <c r="T75" s="116">
        <v>0</v>
      </c>
    </row>
    <row r="76" spans="1:20" ht="15.75">
      <c r="A76" s="101" t="s">
        <v>217</v>
      </c>
      <c r="B76" s="128" t="s">
        <v>95</v>
      </c>
      <c r="C76" s="112">
        <f t="shared" si="9"/>
        <v>2</v>
      </c>
      <c r="D76" s="113">
        <f t="shared" si="10"/>
        <v>1000</v>
      </c>
      <c r="E76" s="114">
        <f>G76+I76+K76</f>
        <v>2</v>
      </c>
      <c r="F76" s="115">
        <f>H76+J76+L76</f>
        <v>1000</v>
      </c>
      <c r="G76" s="116">
        <v>2</v>
      </c>
      <c r="H76" s="116">
        <v>1000</v>
      </c>
      <c r="I76" s="116">
        <v>0</v>
      </c>
      <c r="J76" s="116">
        <v>0</v>
      </c>
      <c r="K76" s="116">
        <v>0</v>
      </c>
      <c r="L76" s="116">
        <v>0</v>
      </c>
      <c r="M76" s="114">
        <f>O76+Q76+S76</f>
        <v>0</v>
      </c>
      <c r="N76" s="115">
        <f>P76+R76+T76</f>
        <v>0</v>
      </c>
      <c r="O76" s="116">
        <v>0</v>
      </c>
      <c r="P76" s="116">
        <v>0</v>
      </c>
      <c r="Q76" s="116">
        <v>0</v>
      </c>
      <c r="R76" s="116">
        <v>0</v>
      </c>
      <c r="S76" s="116">
        <v>0</v>
      </c>
      <c r="T76" s="116">
        <v>0</v>
      </c>
    </row>
    <row r="78" spans="1:16" ht="16.5">
      <c r="A78" s="36"/>
      <c r="B78" s="316" t="s">
        <v>180</v>
      </c>
      <c r="C78" s="316"/>
      <c r="D78" s="316"/>
      <c r="E78" s="316"/>
      <c r="F78" s="316"/>
      <c r="G78" s="316"/>
      <c r="H78" s="90"/>
      <c r="I78" s="90"/>
      <c r="K78" s="90"/>
      <c r="L78" s="90"/>
      <c r="M78" s="91"/>
      <c r="N78" s="91" t="s">
        <v>181</v>
      </c>
      <c r="O78" s="91"/>
      <c r="P78" s="90"/>
    </row>
    <row r="79" spans="1:16" ht="16.5">
      <c r="A79" s="36"/>
      <c r="B79" s="315" t="s">
        <v>18</v>
      </c>
      <c r="C79" s="315"/>
      <c r="D79" s="315"/>
      <c r="E79" s="315"/>
      <c r="F79" s="315"/>
      <c r="G79" s="39"/>
      <c r="H79" s="92"/>
      <c r="I79" s="92"/>
      <c r="J79" s="92"/>
      <c r="K79" s="92"/>
      <c r="M79" s="92"/>
      <c r="N79" s="92" t="s">
        <v>182</v>
      </c>
      <c r="P79" s="92"/>
    </row>
    <row r="80" spans="1:20" ht="16.5">
      <c r="A80" s="93"/>
      <c r="B80" s="297" t="s">
        <v>98</v>
      </c>
      <c r="C80" s="297"/>
      <c r="D80" s="297"/>
      <c r="E80" s="297"/>
      <c r="F80" s="297"/>
      <c r="G80" s="94"/>
      <c r="H80" s="94"/>
      <c r="I80" s="94"/>
      <c r="J80" s="94"/>
      <c r="K80" s="94"/>
      <c r="L80" s="94"/>
      <c r="M80" s="94"/>
      <c r="N80" s="298" t="s">
        <v>99</v>
      </c>
      <c r="O80" s="298"/>
      <c r="P80" s="298"/>
      <c r="Q80" s="298"/>
      <c r="R80" s="298"/>
      <c r="S80" s="298"/>
      <c r="T80" s="298"/>
    </row>
    <row r="81" spans="1:20" ht="15.75">
      <c r="A81" s="93"/>
      <c r="B81" s="38"/>
      <c r="C81" s="38"/>
      <c r="D81" s="38"/>
      <c r="E81" s="38"/>
      <c r="F81" s="38"/>
      <c r="G81" s="38"/>
      <c r="H81" s="38"/>
      <c r="I81" s="38"/>
      <c r="J81" s="38"/>
      <c r="K81" s="38"/>
      <c r="L81" s="38"/>
      <c r="M81" s="38"/>
      <c r="N81" s="38"/>
      <c r="O81" s="38"/>
      <c r="P81" s="38"/>
      <c r="Q81" s="38"/>
      <c r="R81" s="38"/>
      <c r="S81" s="38"/>
      <c r="T81" s="38"/>
    </row>
    <row r="82" spans="1:20" ht="15.75">
      <c r="A82" s="93"/>
      <c r="B82" s="38"/>
      <c r="C82" s="38"/>
      <c r="D82" s="38"/>
      <c r="E82" s="38"/>
      <c r="F82" s="38"/>
      <c r="G82" s="38"/>
      <c r="H82" s="38"/>
      <c r="I82" s="38"/>
      <c r="J82" s="38"/>
      <c r="K82" s="38"/>
      <c r="L82" s="38"/>
      <c r="M82" s="38"/>
      <c r="N82" s="38"/>
      <c r="O82" s="38"/>
      <c r="P82" s="38"/>
      <c r="Q82" s="38"/>
      <c r="R82" s="38"/>
      <c r="S82" s="38"/>
      <c r="T82" s="38"/>
    </row>
    <row r="83" spans="1:20" ht="15.75">
      <c r="A83" s="93"/>
      <c r="B83" s="38"/>
      <c r="C83" s="38"/>
      <c r="D83" s="38"/>
      <c r="E83" s="38"/>
      <c r="F83" s="38"/>
      <c r="G83" s="38"/>
      <c r="H83" s="38"/>
      <c r="I83" s="38"/>
      <c r="J83" s="38"/>
      <c r="K83" s="38"/>
      <c r="L83" s="38"/>
      <c r="M83" s="38"/>
      <c r="N83" s="38"/>
      <c r="O83" s="38"/>
      <c r="P83" s="38"/>
      <c r="Q83" s="38"/>
      <c r="R83" s="38"/>
      <c r="S83" s="38"/>
      <c r="T83" s="38"/>
    </row>
    <row r="84" spans="1:20" ht="15.75">
      <c r="A84" s="93"/>
      <c r="B84" s="38"/>
      <c r="C84" s="38"/>
      <c r="D84" s="38"/>
      <c r="E84" s="38"/>
      <c r="F84" s="38"/>
      <c r="G84" s="38"/>
      <c r="H84" s="38"/>
      <c r="I84" s="38"/>
      <c r="J84" s="38"/>
      <c r="K84" s="38"/>
      <c r="L84" s="38"/>
      <c r="M84" s="38"/>
      <c r="N84" s="38"/>
      <c r="O84" s="38"/>
      <c r="P84" s="38"/>
      <c r="Q84" s="38"/>
      <c r="R84" s="38"/>
      <c r="S84" s="38"/>
      <c r="T84" s="38"/>
    </row>
    <row r="85" spans="1:11" ht="13.5">
      <c r="A85" s="95" t="s">
        <v>20</v>
      </c>
      <c r="K85" s="96"/>
    </row>
    <row r="86" spans="1:15" ht="15.75">
      <c r="A86" s="97"/>
      <c r="B86" s="98" t="s">
        <v>166</v>
      </c>
      <c r="C86" s="97"/>
      <c r="D86" s="97"/>
      <c r="E86" s="97"/>
      <c r="F86" s="97"/>
      <c r="G86" s="97"/>
      <c r="H86" s="97"/>
      <c r="I86" s="97"/>
      <c r="J86" s="97"/>
      <c r="K86" s="97"/>
      <c r="L86" s="99"/>
      <c r="M86" s="99"/>
      <c r="N86" s="99"/>
      <c r="O86" s="99"/>
    </row>
    <row r="87" spans="2:11" ht="12.75">
      <c r="B87" s="98" t="s">
        <v>167</v>
      </c>
      <c r="K87" s="96"/>
    </row>
    <row r="88" ht="12.75">
      <c r="B88" s="100" t="s">
        <v>183</v>
      </c>
    </row>
  </sheetData>
  <sheetProtection/>
  <mergeCells count="27">
    <mergeCell ref="Q10:R10"/>
    <mergeCell ref="E8:L8"/>
    <mergeCell ref="M8:T8"/>
    <mergeCell ref="E9:F9"/>
    <mergeCell ref="G9:L9"/>
    <mergeCell ref="M9:N9"/>
    <mergeCell ref="O9:T9"/>
    <mergeCell ref="B79:F79"/>
    <mergeCell ref="N10:N11"/>
    <mergeCell ref="O10:P10"/>
    <mergeCell ref="B78:G78"/>
    <mergeCell ref="E10:E11"/>
    <mergeCell ref="F10:F11"/>
    <mergeCell ref="G10:H10"/>
    <mergeCell ref="I10:J10"/>
    <mergeCell ref="K10:L10"/>
    <mergeCell ref="M10:M11"/>
    <mergeCell ref="B80:F80"/>
    <mergeCell ref="N80:T80"/>
    <mergeCell ref="A7:B11"/>
    <mergeCell ref="C7:D7"/>
    <mergeCell ref="E7:T7"/>
    <mergeCell ref="C8:C11"/>
    <mergeCell ref="D8:D11"/>
    <mergeCell ref="S10:T10"/>
    <mergeCell ref="A12:B12"/>
    <mergeCell ref="A13:B13"/>
  </mergeCells>
  <printOptions/>
  <pageMargins left="0.33" right="0.26" top="0.35" bottom="0.34" header="0.3"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332" t="s">
        <v>137</v>
      </c>
      <c r="B2" s="332"/>
      <c r="C2" s="332"/>
      <c r="D2" s="41"/>
      <c r="E2" s="333" t="s">
        <v>138</v>
      </c>
      <c r="F2" s="333"/>
      <c r="G2" s="333"/>
      <c r="H2" s="333"/>
      <c r="I2" s="333"/>
      <c r="J2" s="333"/>
      <c r="K2" s="333"/>
      <c r="L2" s="333"/>
      <c r="M2" s="333"/>
      <c r="N2" s="333"/>
      <c r="O2" s="50"/>
      <c r="P2" s="334" t="s">
        <v>139</v>
      </c>
      <c r="Q2" s="334"/>
      <c r="R2" s="334"/>
      <c r="S2" s="334"/>
      <c r="T2" s="334"/>
    </row>
    <row r="3" spans="1:20" ht="15.75" customHeight="1">
      <c r="A3" s="335" t="s">
        <v>106</v>
      </c>
      <c r="B3" s="335"/>
      <c r="C3" s="335"/>
      <c r="D3" s="335"/>
      <c r="E3" s="336" t="s">
        <v>140</v>
      </c>
      <c r="F3" s="336"/>
      <c r="G3" s="336"/>
      <c r="H3" s="336"/>
      <c r="I3" s="336"/>
      <c r="J3" s="336"/>
      <c r="K3" s="336"/>
      <c r="L3" s="336"/>
      <c r="M3" s="336"/>
      <c r="N3" s="336"/>
      <c r="O3" s="52"/>
      <c r="P3" s="350" t="s">
        <v>141</v>
      </c>
      <c r="Q3" s="350"/>
      <c r="R3" s="350"/>
      <c r="S3" s="350"/>
      <c r="T3" s="350"/>
    </row>
    <row r="4" spans="1:20" ht="16.5">
      <c r="A4" s="335" t="s">
        <v>55</v>
      </c>
      <c r="B4" s="335"/>
      <c r="C4" s="335"/>
      <c r="D4" s="66"/>
      <c r="E4" s="351" t="s">
        <v>142</v>
      </c>
      <c r="F4" s="351"/>
      <c r="G4" s="351"/>
      <c r="H4" s="351"/>
      <c r="I4" s="351"/>
      <c r="J4" s="351"/>
      <c r="K4" s="351"/>
      <c r="L4" s="351"/>
      <c r="M4" s="351"/>
      <c r="N4" s="351"/>
      <c r="O4" s="52"/>
      <c r="P4" s="350" t="s">
        <v>143</v>
      </c>
      <c r="Q4" s="350"/>
      <c r="R4" s="350"/>
      <c r="S4" s="350"/>
      <c r="T4" s="350"/>
    </row>
    <row r="5" spans="1:23" ht="18.75" customHeight="1">
      <c r="A5" s="352" t="s">
        <v>96</v>
      </c>
      <c r="B5" s="352"/>
      <c r="C5" s="352"/>
      <c r="D5" s="67"/>
      <c r="O5" s="51"/>
      <c r="P5" s="353" t="s">
        <v>50</v>
      </c>
      <c r="Q5" s="353"/>
      <c r="R5" s="353"/>
      <c r="S5" s="353"/>
      <c r="T5" s="353"/>
      <c r="U5" s="2"/>
      <c r="V5" s="2"/>
      <c r="W5" s="2"/>
    </row>
    <row r="6" spans="1:23" ht="15.75">
      <c r="A6" s="4"/>
      <c r="B6" s="4"/>
      <c r="C6" s="4"/>
      <c r="D6" s="4"/>
      <c r="E6" s="4"/>
      <c r="F6" s="4"/>
      <c r="G6" s="4"/>
      <c r="H6" s="4"/>
      <c r="I6" s="4"/>
      <c r="J6" s="4"/>
      <c r="K6" s="4"/>
      <c r="L6" s="4"/>
      <c r="P6" s="349" t="s">
        <v>109</v>
      </c>
      <c r="Q6" s="349"/>
      <c r="R6" s="349"/>
      <c r="S6" s="349"/>
      <c r="T6" s="349"/>
      <c r="U6" s="68"/>
      <c r="V6" s="68"/>
      <c r="W6" s="68"/>
    </row>
    <row r="7" spans="1:23" ht="29.25" customHeight="1">
      <c r="A7" s="337" t="s">
        <v>30</v>
      </c>
      <c r="B7" s="338"/>
      <c r="C7" s="343" t="s">
        <v>2</v>
      </c>
      <c r="D7" s="346" t="s">
        <v>144</v>
      </c>
      <c r="E7" s="347"/>
      <c r="F7" s="347"/>
      <c r="G7" s="347"/>
      <c r="H7" s="347"/>
      <c r="I7" s="347"/>
      <c r="J7" s="348"/>
      <c r="K7" s="322" t="s">
        <v>145</v>
      </c>
      <c r="L7" s="322"/>
      <c r="M7" s="322"/>
      <c r="N7" s="322"/>
      <c r="O7" s="322"/>
      <c r="P7" s="322"/>
      <c r="Q7" s="322"/>
      <c r="R7" s="322"/>
      <c r="S7" s="322"/>
      <c r="T7" s="322"/>
      <c r="U7" s="2"/>
      <c r="V7" s="2"/>
      <c r="W7" s="2"/>
    </row>
    <row r="8" spans="1:20" ht="19.5" customHeight="1">
      <c r="A8" s="339"/>
      <c r="B8" s="340"/>
      <c r="C8" s="344"/>
      <c r="D8" s="347" t="s">
        <v>6</v>
      </c>
      <c r="E8" s="347"/>
      <c r="F8" s="347"/>
      <c r="G8" s="347"/>
      <c r="H8" s="347"/>
      <c r="I8" s="347"/>
      <c r="J8" s="348"/>
      <c r="K8" s="322"/>
      <c r="L8" s="322"/>
      <c r="M8" s="322"/>
      <c r="N8" s="322"/>
      <c r="O8" s="322"/>
      <c r="P8" s="322"/>
      <c r="Q8" s="322"/>
      <c r="R8" s="322"/>
      <c r="S8" s="322"/>
      <c r="T8" s="322"/>
    </row>
    <row r="9" spans="1:20" ht="33" customHeight="1">
      <c r="A9" s="339"/>
      <c r="B9" s="340"/>
      <c r="C9" s="344"/>
      <c r="D9" s="330" t="s">
        <v>146</v>
      </c>
      <c r="E9" s="331"/>
      <c r="F9" s="322" t="s">
        <v>147</v>
      </c>
      <c r="G9" s="331"/>
      <c r="H9" s="322" t="s">
        <v>148</v>
      </c>
      <c r="I9" s="331"/>
      <c r="J9" s="322" t="s">
        <v>149</v>
      </c>
      <c r="K9" s="328" t="s">
        <v>150</v>
      </c>
      <c r="L9" s="328"/>
      <c r="M9" s="328"/>
      <c r="N9" s="328" t="s">
        <v>151</v>
      </c>
      <c r="O9" s="328"/>
      <c r="P9" s="328"/>
      <c r="Q9" s="322" t="s">
        <v>152</v>
      </c>
      <c r="R9" s="329" t="s">
        <v>153</v>
      </c>
      <c r="S9" s="329" t="s">
        <v>154</v>
      </c>
      <c r="T9" s="322" t="s">
        <v>155</v>
      </c>
    </row>
    <row r="10" spans="1:20" ht="18.75" customHeight="1">
      <c r="A10" s="339"/>
      <c r="B10" s="340"/>
      <c r="C10" s="344"/>
      <c r="D10" s="330" t="s">
        <v>156</v>
      </c>
      <c r="E10" s="322" t="s">
        <v>157</v>
      </c>
      <c r="F10" s="322" t="s">
        <v>156</v>
      </c>
      <c r="G10" s="322" t="s">
        <v>157</v>
      </c>
      <c r="H10" s="322" t="s">
        <v>156</v>
      </c>
      <c r="I10" s="322" t="s">
        <v>157</v>
      </c>
      <c r="J10" s="322"/>
      <c r="K10" s="328"/>
      <c r="L10" s="328"/>
      <c r="M10" s="328"/>
      <c r="N10" s="328"/>
      <c r="O10" s="328"/>
      <c r="P10" s="328"/>
      <c r="Q10" s="322"/>
      <c r="R10" s="329"/>
      <c r="S10" s="329"/>
      <c r="T10" s="322"/>
    </row>
    <row r="11" spans="1:20" ht="23.25" customHeight="1">
      <c r="A11" s="341"/>
      <c r="B11" s="342"/>
      <c r="C11" s="345"/>
      <c r="D11" s="330"/>
      <c r="E11" s="322"/>
      <c r="F11" s="322"/>
      <c r="G11" s="322"/>
      <c r="H11" s="322"/>
      <c r="I11" s="322"/>
      <c r="J11" s="322"/>
      <c r="K11" s="69" t="s">
        <v>158</v>
      </c>
      <c r="L11" s="69" t="s">
        <v>129</v>
      </c>
      <c r="M11" s="69" t="s">
        <v>159</v>
      </c>
      <c r="N11" s="69" t="s">
        <v>158</v>
      </c>
      <c r="O11" s="69" t="s">
        <v>160</v>
      </c>
      <c r="P11" s="69" t="s">
        <v>161</v>
      </c>
      <c r="Q11" s="322"/>
      <c r="R11" s="329"/>
      <c r="S11" s="329"/>
      <c r="T11" s="322"/>
    </row>
    <row r="12" spans="1:20" ht="17.25" customHeight="1">
      <c r="A12" s="109" t="s">
        <v>56</v>
      </c>
      <c r="B12" s="110" t="s">
        <v>5</v>
      </c>
      <c r="C12" s="54">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323" t="s">
        <v>162</v>
      </c>
      <c r="B13" s="324"/>
      <c r="C13" s="103">
        <f>SUM(C14:C76)</f>
        <v>8916</v>
      </c>
      <c r="D13" s="103">
        <f aca="true" t="shared" si="0" ref="D13:T13">SUM(D14:D76)</f>
        <v>59</v>
      </c>
      <c r="E13" s="103">
        <f t="shared" si="0"/>
        <v>5</v>
      </c>
      <c r="F13" s="103">
        <f t="shared" si="0"/>
        <v>6478</v>
      </c>
      <c r="G13" s="103">
        <f t="shared" si="0"/>
        <v>798</v>
      </c>
      <c r="H13" s="103">
        <f t="shared" si="0"/>
        <v>329</v>
      </c>
      <c r="I13" s="103">
        <f t="shared" si="0"/>
        <v>932</v>
      </c>
      <c r="J13" s="103">
        <f t="shared" si="0"/>
        <v>315</v>
      </c>
      <c r="K13" s="103">
        <f t="shared" si="0"/>
        <v>15</v>
      </c>
      <c r="L13" s="103">
        <f t="shared" si="0"/>
        <v>323</v>
      </c>
      <c r="M13" s="103">
        <f t="shared" si="0"/>
        <v>2422</v>
      </c>
      <c r="N13" s="103">
        <f t="shared" si="0"/>
        <v>670</v>
      </c>
      <c r="O13" s="103">
        <f t="shared" si="0"/>
        <v>2548</v>
      </c>
      <c r="P13" s="103">
        <f t="shared" si="0"/>
        <v>1518</v>
      </c>
      <c r="Q13" s="103">
        <f t="shared" si="0"/>
        <v>3482</v>
      </c>
      <c r="R13" s="103">
        <f t="shared" si="0"/>
        <v>393</v>
      </c>
      <c r="S13" s="103">
        <f t="shared" si="0"/>
        <v>1270</v>
      </c>
      <c r="T13" s="103">
        <f t="shared" si="0"/>
        <v>1802</v>
      </c>
    </row>
    <row r="14" spans="1:20" ht="16.5" customHeight="1">
      <c r="A14" s="102">
        <v>1</v>
      </c>
      <c r="B14" s="119" t="s">
        <v>220</v>
      </c>
      <c r="C14" s="103">
        <f aca="true" t="shared" si="1" ref="C14:C45">D14+E14+F14+G14+H14+I14+J14</f>
        <v>162</v>
      </c>
      <c r="D14" s="104">
        <v>0</v>
      </c>
      <c r="E14" s="104">
        <v>0</v>
      </c>
      <c r="F14" s="104">
        <v>125</v>
      </c>
      <c r="G14" s="104">
        <v>13</v>
      </c>
      <c r="H14" s="104">
        <v>6</v>
      </c>
      <c r="I14" s="111">
        <v>16</v>
      </c>
      <c r="J14" s="111">
        <v>2</v>
      </c>
      <c r="K14" s="111">
        <v>0</v>
      </c>
      <c r="L14" s="111">
        <v>0</v>
      </c>
      <c r="M14" s="104">
        <v>44</v>
      </c>
      <c r="N14" s="104">
        <v>8</v>
      </c>
      <c r="O14" s="104">
        <v>41</v>
      </c>
      <c r="P14" s="104">
        <v>35</v>
      </c>
      <c r="Q14" s="104">
        <v>55</v>
      </c>
      <c r="R14" s="104">
        <v>5</v>
      </c>
      <c r="S14" s="104">
        <v>21</v>
      </c>
      <c r="T14" s="104">
        <v>42</v>
      </c>
    </row>
    <row r="15" spans="1:20" ht="16.5" customHeight="1">
      <c r="A15" s="102">
        <v>2</v>
      </c>
      <c r="B15" s="118" t="s">
        <v>221</v>
      </c>
      <c r="C15" s="103">
        <f t="shared" si="1"/>
        <v>96</v>
      </c>
      <c r="D15" s="104">
        <v>0</v>
      </c>
      <c r="E15" s="104">
        <v>0</v>
      </c>
      <c r="F15" s="104">
        <v>76</v>
      </c>
      <c r="G15" s="104">
        <v>8</v>
      </c>
      <c r="H15" s="104">
        <v>1</v>
      </c>
      <c r="I15" s="111">
        <v>9</v>
      </c>
      <c r="J15" s="111">
        <v>2</v>
      </c>
      <c r="K15" s="111">
        <v>0</v>
      </c>
      <c r="L15" s="111">
        <v>1</v>
      </c>
      <c r="M15" s="104">
        <v>23</v>
      </c>
      <c r="N15" s="104">
        <v>9</v>
      </c>
      <c r="O15" s="104">
        <v>6</v>
      </c>
      <c r="P15" s="104">
        <v>1</v>
      </c>
      <c r="Q15" s="104">
        <v>36</v>
      </c>
      <c r="R15" s="104">
        <v>3</v>
      </c>
      <c r="S15" s="104">
        <v>30</v>
      </c>
      <c r="T15" s="104">
        <v>27</v>
      </c>
    </row>
    <row r="16" spans="1:20" ht="16.5" customHeight="1">
      <c r="A16" s="102">
        <v>3</v>
      </c>
      <c r="B16" s="119" t="s">
        <v>251</v>
      </c>
      <c r="C16" s="103">
        <f t="shared" si="1"/>
        <v>136</v>
      </c>
      <c r="D16" s="104">
        <v>1</v>
      </c>
      <c r="E16" s="104">
        <v>0</v>
      </c>
      <c r="F16" s="104">
        <v>104</v>
      </c>
      <c r="G16" s="104">
        <v>11</v>
      </c>
      <c r="H16" s="104">
        <v>0</v>
      </c>
      <c r="I16" s="111">
        <v>13</v>
      </c>
      <c r="J16" s="111">
        <v>7</v>
      </c>
      <c r="K16" s="111">
        <v>4</v>
      </c>
      <c r="L16" s="111">
        <v>32</v>
      </c>
      <c r="M16" s="104">
        <v>75</v>
      </c>
      <c r="N16" s="104">
        <v>5</v>
      </c>
      <c r="O16" s="104">
        <v>111</v>
      </c>
      <c r="P16" s="104">
        <v>13</v>
      </c>
      <c r="Q16" s="104">
        <v>70</v>
      </c>
      <c r="R16" s="104">
        <v>0</v>
      </c>
      <c r="S16" s="104">
        <v>11</v>
      </c>
      <c r="T16" s="104">
        <v>0</v>
      </c>
    </row>
    <row r="17" spans="1:20" ht="16.5" customHeight="1">
      <c r="A17" s="102">
        <v>4</v>
      </c>
      <c r="B17" s="124" t="s">
        <v>252</v>
      </c>
      <c r="C17" s="103">
        <f t="shared" si="1"/>
        <v>90</v>
      </c>
      <c r="D17" s="104">
        <v>0</v>
      </c>
      <c r="E17" s="104">
        <v>0</v>
      </c>
      <c r="F17" s="104">
        <v>55</v>
      </c>
      <c r="G17" s="104">
        <v>7</v>
      </c>
      <c r="H17" s="104">
        <v>6</v>
      </c>
      <c r="I17" s="111">
        <v>12</v>
      </c>
      <c r="J17" s="111">
        <v>10</v>
      </c>
      <c r="K17" s="111">
        <v>0</v>
      </c>
      <c r="L17" s="111">
        <v>2</v>
      </c>
      <c r="M17" s="104">
        <v>44</v>
      </c>
      <c r="N17" s="104">
        <v>13</v>
      </c>
      <c r="O17" s="104">
        <v>3</v>
      </c>
      <c r="P17" s="104">
        <v>0</v>
      </c>
      <c r="Q17" s="104">
        <v>31</v>
      </c>
      <c r="R17" s="104">
        <v>4</v>
      </c>
      <c r="S17" s="104">
        <v>11</v>
      </c>
      <c r="T17" s="104">
        <v>45</v>
      </c>
    </row>
    <row r="18" spans="1:20" ht="16.5" customHeight="1">
      <c r="A18" s="102">
        <v>5</v>
      </c>
      <c r="B18" s="119" t="s">
        <v>253</v>
      </c>
      <c r="C18" s="103">
        <f t="shared" si="1"/>
        <v>104</v>
      </c>
      <c r="D18" s="104">
        <v>6</v>
      </c>
      <c r="E18" s="104">
        <v>0</v>
      </c>
      <c r="F18" s="104">
        <v>70</v>
      </c>
      <c r="G18" s="104">
        <v>15</v>
      </c>
      <c r="H18" s="104">
        <v>0</v>
      </c>
      <c r="I18" s="111">
        <v>4</v>
      </c>
      <c r="J18" s="111">
        <v>9</v>
      </c>
      <c r="K18" s="111">
        <v>2</v>
      </c>
      <c r="L18" s="111">
        <v>21</v>
      </c>
      <c r="M18" s="104">
        <v>48</v>
      </c>
      <c r="N18" s="104">
        <v>11</v>
      </c>
      <c r="O18" s="104">
        <v>25</v>
      </c>
      <c r="P18" s="104">
        <v>69</v>
      </c>
      <c r="Q18" s="104">
        <v>47</v>
      </c>
      <c r="R18" s="104">
        <v>9</v>
      </c>
      <c r="S18" s="104">
        <v>13</v>
      </c>
      <c r="T18" s="104">
        <v>38</v>
      </c>
    </row>
    <row r="19" spans="1:20" ht="16.5" customHeight="1">
      <c r="A19" s="102">
        <v>6</v>
      </c>
      <c r="B19" s="118" t="s">
        <v>229</v>
      </c>
      <c r="C19" s="103">
        <f t="shared" si="1"/>
        <v>127</v>
      </c>
      <c r="D19" s="104">
        <v>0</v>
      </c>
      <c r="E19" s="104">
        <v>0</v>
      </c>
      <c r="F19" s="104">
        <v>95</v>
      </c>
      <c r="G19" s="104">
        <v>8</v>
      </c>
      <c r="H19" s="104">
        <v>3</v>
      </c>
      <c r="I19" s="111">
        <v>18</v>
      </c>
      <c r="J19" s="111">
        <v>3</v>
      </c>
      <c r="K19" s="111">
        <v>0</v>
      </c>
      <c r="L19" s="111">
        <v>3</v>
      </c>
      <c r="M19" s="104">
        <v>38</v>
      </c>
      <c r="N19" s="104">
        <v>24</v>
      </c>
      <c r="O19" s="104">
        <v>4</v>
      </c>
      <c r="P19" s="104">
        <v>0</v>
      </c>
      <c r="Q19" s="104">
        <v>40</v>
      </c>
      <c r="R19" s="104">
        <v>12</v>
      </c>
      <c r="S19" s="104">
        <v>22</v>
      </c>
      <c r="T19" s="104">
        <v>0</v>
      </c>
    </row>
    <row r="20" spans="1:20" ht="16.5" customHeight="1">
      <c r="A20" s="102">
        <v>7</v>
      </c>
      <c r="B20" s="118" t="s">
        <v>218</v>
      </c>
      <c r="C20" s="103">
        <f t="shared" si="1"/>
        <v>144</v>
      </c>
      <c r="D20" s="104">
        <v>2</v>
      </c>
      <c r="E20" s="104">
        <v>0</v>
      </c>
      <c r="F20" s="104">
        <v>114</v>
      </c>
      <c r="G20" s="104">
        <v>10</v>
      </c>
      <c r="H20" s="104">
        <v>1</v>
      </c>
      <c r="I20" s="111">
        <v>9</v>
      </c>
      <c r="J20" s="111">
        <v>8</v>
      </c>
      <c r="K20" s="111">
        <v>0</v>
      </c>
      <c r="L20" s="111">
        <v>0</v>
      </c>
      <c r="M20" s="104">
        <v>40</v>
      </c>
      <c r="N20" s="104">
        <v>12</v>
      </c>
      <c r="O20" s="104">
        <v>14</v>
      </c>
      <c r="P20" s="104">
        <v>0</v>
      </c>
      <c r="Q20" s="104">
        <v>60</v>
      </c>
      <c r="R20" s="104">
        <v>5</v>
      </c>
      <c r="S20" s="104">
        <v>13</v>
      </c>
      <c r="T20" s="104">
        <v>26</v>
      </c>
    </row>
    <row r="21" spans="1:20" ht="16.5" customHeight="1">
      <c r="A21" s="102">
        <v>8</v>
      </c>
      <c r="B21" s="119" t="s">
        <v>243</v>
      </c>
      <c r="C21" s="103">
        <f t="shared" si="1"/>
        <v>151</v>
      </c>
      <c r="D21" s="104">
        <v>1</v>
      </c>
      <c r="E21" s="104">
        <v>0</v>
      </c>
      <c r="F21" s="104">
        <v>104</v>
      </c>
      <c r="G21" s="104">
        <v>25</v>
      </c>
      <c r="H21" s="104">
        <v>4</v>
      </c>
      <c r="I21" s="111">
        <v>15</v>
      </c>
      <c r="J21" s="111">
        <v>2</v>
      </c>
      <c r="K21" s="111">
        <v>1</v>
      </c>
      <c r="L21" s="111">
        <v>16</v>
      </c>
      <c r="M21" s="104">
        <v>46</v>
      </c>
      <c r="N21" s="104">
        <v>11</v>
      </c>
      <c r="O21" s="104">
        <v>45</v>
      </c>
      <c r="P21" s="104">
        <v>0</v>
      </c>
      <c r="Q21" s="104">
        <v>62</v>
      </c>
      <c r="R21" s="104">
        <v>8</v>
      </c>
      <c r="S21" s="104">
        <v>10</v>
      </c>
      <c r="T21" s="104">
        <v>21</v>
      </c>
    </row>
    <row r="22" spans="1:20" ht="16.5" customHeight="1">
      <c r="A22" s="102">
        <v>9</v>
      </c>
      <c r="B22" s="118" t="s">
        <v>222</v>
      </c>
      <c r="C22" s="103">
        <f t="shared" si="1"/>
        <v>116</v>
      </c>
      <c r="D22" s="104">
        <v>0</v>
      </c>
      <c r="E22" s="104">
        <v>0</v>
      </c>
      <c r="F22" s="104">
        <v>87</v>
      </c>
      <c r="G22" s="104">
        <v>4</v>
      </c>
      <c r="H22" s="104">
        <v>5</v>
      </c>
      <c r="I22" s="111">
        <v>20</v>
      </c>
      <c r="J22" s="111">
        <v>0</v>
      </c>
      <c r="K22" s="111">
        <v>0</v>
      </c>
      <c r="L22" s="111">
        <v>2</v>
      </c>
      <c r="M22" s="104">
        <v>26</v>
      </c>
      <c r="N22" s="104">
        <v>12</v>
      </c>
      <c r="O22" s="104">
        <v>3</v>
      </c>
      <c r="P22" s="104">
        <v>1</v>
      </c>
      <c r="Q22" s="104">
        <v>47</v>
      </c>
      <c r="R22" s="104">
        <v>0</v>
      </c>
      <c r="S22" s="104">
        <v>15</v>
      </c>
      <c r="T22" s="104">
        <v>0</v>
      </c>
    </row>
    <row r="23" spans="1:20" ht="16.5" customHeight="1">
      <c r="A23" s="102">
        <v>10</v>
      </c>
      <c r="B23" s="119" t="s">
        <v>254</v>
      </c>
      <c r="C23" s="103">
        <f t="shared" si="1"/>
        <v>126</v>
      </c>
      <c r="D23" s="104">
        <v>0</v>
      </c>
      <c r="E23" s="104">
        <v>0</v>
      </c>
      <c r="F23" s="104">
        <v>90</v>
      </c>
      <c r="G23" s="104">
        <v>11</v>
      </c>
      <c r="H23" s="104">
        <v>3</v>
      </c>
      <c r="I23" s="111">
        <v>16</v>
      </c>
      <c r="J23" s="111">
        <v>6</v>
      </c>
      <c r="K23" s="111">
        <v>0</v>
      </c>
      <c r="L23" s="111">
        <v>6</v>
      </c>
      <c r="M23" s="104">
        <v>11</v>
      </c>
      <c r="N23" s="104">
        <v>12</v>
      </c>
      <c r="O23" s="104">
        <v>8</v>
      </c>
      <c r="P23" s="104">
        <v>70</v>
      </c>
      <c r="Q23" s="104">
        <v>55</v>
      </c>
      <c r="R23" s="104">
        <v>1</v>
      </c>
      <c r="S23" s="104">
        <v>15</v>
      </c>
      <c r="T23" s="104">
        <v>54</v>
      </c>
    </row>
    <row r="24" spans="1:20" ht="16.5" customHeight="1">
      <c r="A24" s="102">
        <v>11</v>
      </c>
      <c r="B24" s="118" t="s">
        <v>247</v>
      </c>
      <c r="C24" s="103">
        <f t="shared" si="1"/>
        <v>123</v>
      </c>
      <c r="D24" s="104">
        <v>1</v>
      </c>
      <c r="E24" s="104"/>
      <c r="F24" s="104">
        <v>92</v>
      </c>
      <c r="G24" s="104">
        <v>3</v>
      </c>
      <c r="H24" s="104">
        <v>2</v>
      </c>
      <c r="I24" s="111">
        <v>13</v>
      </c>
      <c r="J24" s="111">
        <v>12</v>
      </c>
      <c r="K24" s="111">
        <v>1</v>
      </c>
      <c r="L24" s="111">
        <v>9</v>
      </c>
      <c r="M24" s="104">
        <v>12</v>
      </c>
      <c r="N24" s="104">
        <v>7</v>
      </c>
      <c r="O24" s="104">
        <v>90</v>
      </c>
      <c r="P24" s="104">
        <v>26</v>
      </c>
      <c r="Q24" s="104">
        <v>47</v>
      </c>
      <c r="R24" s="104">
        <v>3</v>
      </c>
      <c r="S24" s="104">
        <v>27</v>
      </c>
      <c r="T24" s="104">
        <v>46</v>
      </c>
    </row>
    <row r="25" spans="1:20" ht="16.5" customHeight="1">
      <c r="A25" s="102">
        <v>12</v>
      </c>
      <c r="B25" s="118" t="s">
        <v>223</v>
      </c>
      <c r="C25" s="103">
        <f t="shared" si="1"/>
        <v>128</v>
      </c>
      <c r="D25" s="104">
        <v>0</v>
      </c>
      <c r="E25" s="104">
        <v>0</v>
      </c>
      <c r="F25" s="104">
        <v>99</v>
      </c>
      <c r="G25" s="104">
        <v>16</v>
      </c>
      <c r="H25" s="104">
        <v>6</v>
      </c>
      <c r="I25" s="111">
        <v>5</v>
      </c>
      <c r="J25" s="111">
        <v>2</v>
      </c>
      <c r="K25" s="111">
        <v>0</v>
      </c>
      <c r="L25" s="111">
        <v>8</v>
      </c>
      <c r="M25" s="104">
        <v>16</v>
      </c>
      <c r="N25" s="104">
        <v>21</v>
      </c>
      <c r="O25" s="104">
        <v>3</v>
      </c>
      <c r="P25" s="104">
        <v>0</v>
      </c>
      <c r="Q25" s="104">
        <v>40</v>
      </c>
      <c r="R25" s="104">
        <v>4</v>
      </c>
      <c r="S25" s="104">
        <v>40</v>
      </c>
      <c r="T25" s="104">
        <v>47</v>
      </c>
    </row>
    <row r="26" spans="1:20" ht="16.5" customHeight="1">
      <c r="A26" s="102">
        <v>13</v>
      </c>
      <c r="B26" s="119" t="s">
        <v>255</v>
      </c>
      <c r="C26" s="103">
        <f t="shared" si="1"/>
        <v>125</v>
      </c>
      <c r="D26" s="104">
        <v>0</v>
      </c>
      <c r="E26" s="104">
        <v>0</v>
      </c>
      <c r="F26" s="104">
        <v>74</v>
      </c>
      <c r="G26" s="104">
        <v>16</v>
      </c>
      <c r="H26" s="104">
        <v>12</v>
      </c>
      <c r="I26" s="111">
        <v>9</v>
      </c>
      <c r="J26" s="111">
        <v>14</v>
      </c>
      <c r="K26" s="111">
        <v>0</v>
      </c>
      <c r="L26" s="111">
        <v>0</v>
      </c>
      <c r="M26" s="104">
        <v>45</v>
      </c>
      <c r="N26" s="104">
        <v>6</v>
      </c>
      <c r="O26" s="104">
        <v>3</v>
      </c>
      <c r="P26" s="104">
        <v>0</v>
      </c>
      <c r="Q26" s="104">
        <v>45</v>
      </c>
      <c r="R26" s="104">
        <v>6</v>
      </c>
      <c r="S26" s="104">
        <v>16</v>
      </c>
      <c r="T26" s="104">
        <v>58</v>
      </c>
    </row>
    <row r="27" spans="1:20" ht="16.5" customHeight="1">
      <c r="A27" s="102">
        <v>14</v>
      </c>
      <c r="B27" s="118" t="s">
        <v>236</v>
      </c>
      <c r="C27" s="103">
        <f t="shared" si="1"/>
        <v>122</v>
      </c>
      <c r="D27" s="104"/>
      <c r="E27" s="104"/>
      <c r="F27" s="104">
        <v>99</v>
      </c>
      <c r="G27" s="104">
        <v>10</v>
      </c>
      <c r="H27" s="104">
        <v>4</v>
      </c>
      <c r="I27" s="111">
        <v>8</v>
      </c>
      <c r="J27" s="111">
        <v>1</v>
      </c>
      <c r="K27" s="111"/>
      <c r="L27" s="111">
        <v>2</v>
      </c>
      <c r="M27" s="104">
        <v>16</v>
      </c>
      <c r="N27" s="104">
        <v>6</v>
      </c>
      <c r="O27" s="104">
        <v>27</v>
      </c>
      <c r="P27" s="104"/>
      <c r="Q27" s="104">
        <v>58</v>
      </c>
      <c r="R27" s="104">
        <v>9</v>
      </c>
      <c r="S27" s="104">
        <v>22</v>
      </c>
      <c r="T27" s="104">
        <v>33</v>
      </c>
    </row>
    <row r="28" spans="1:20" ht="16.5" customHeight="1">
      <c r="A28" s="102">
        <v>15</v>
      </c>
      <c r="B28" s="118" t="s">
        <v>224</v>
      </c>
      <c r="C28" s="103">
        <f t="shared" si="1"/>
        <v>124</v>
      </c>
      <c r="D28" s="104">
        <v>0</v>
      </c>
      <c r="E28" s="104">
        <v>1</v>
      </c>
      <c r="F28" s="104">
        <v>103</v>
      </c>
      <c r="G28" s="104">
        <v>11</v>
      </c>
      <c r="H28" s="104">
        <v>0</v>
      </c>
      <c r="I28" s="111">
        <v>9</v>
      </c>
      <c r="J28" s="111">
        <v>0</v>
      </c>
      <c r="K28" s="111">
        <v>0</v>
      </c>
      <c r="L28" s="111">
        <v>5</v>
      </c>
      <c r="M28" s="104">
        <v>39</v>
      </c>
      <c r="N28" s="104">
        <v>16</v>
      </c>
      <c r="O28" s="104">
        <v>3</v>
      </c>
      <c r="P28" s="104">
        <v>103</v>
      </c>
      <c r="Q28" s="104">
        <v>39</v>
      </c>
      <c r="R28" s="104">
        <v>5</v>
      </c>
      <c r="S28" s="104">
        <v>26</v>
      </c>
      <c r="T28" s="104">
        <v>0</v>
      </c>
    </row>
    <row r="29" spans="1:20" ht="16.5" customHeight="1">
      <c r="A29" s="102">
        <v>16</v>
      </c>
      <c r="B29" s="119" t="s">
        <v>256</v>
      </c>
      <c r="C29" s="103">
        <f t="shared" si="1"/>
        <v>201</v>
      </c>
      <c r="D29" s="104">
        <v>0</v>
      </c>
      <c r="E29" s="104">
        <v>0</v>
      </c>
      <c r="F29" s="104">
        <v>155</v>
      </c>
      <c r="G29" s="104">
        <v>12</v>
      </c>
      <c r="H29" s="104">
        <v>4</v>
      </c>
      <c r="I29" s="111">
        <v>25</v>
      </c>
      <c r="J29" s="111">
        <v>5</v>
      </c>
      <c r="K29" s="111">
        <v>0</v>
      </c>
      <c r="L29" s="111">
        <v>1</v>
      </c>
      <c r="M29" s="104">
        <v>2</v>
      </c>
      <c r="N29" s="104">
        <v>6</v>
      </c>
      <c r="O29" s="104">
        <v>163</v>
      </c>
      <c r="P29" s="104">
        <v>31</v>
      </c>
      <c r="Q29" s="104">
        <v>76</v>
      </c>
      <c r="R29" s="104">
        <v>1</v>
      </c>
      <c r="S29" s="104">
        <v>58</v>
      </c>
      <c r="T29" s="104">
        <v>64</v>
      </c>
    </row>
    <row r="30" spans="1:20" ht="16.5" customHeight="1">
      <c r="A30" s="102">
        <v>17</v>
      </c>
      <c r="B30" s="119" t="s">
        <v>257</v>
      </c>
      <c r="C30" s="103">
        <f t="shared" si="1"/>
        <v>122</v>
      </c>
      <c r="D30" s="104">
        <v>0</v>
      </c>
      <c r="E30" s="104">
        <v>0</v>
      </c>
      <c r="F30" s="104">
        <v>66</v>
      </c>
      <c r="G30" s="104">
        <v>4</v>
      </c>
      <c r="H30" s="104">
        <v>15</v>
      </c>
      <c r="I30" s="111">
        <v>18</v>
      </c>
      <c r="J30" s="111">
        <v>19</v>
      </c>
      <c r="K30" s="111">
        <v>0</v>
      </c>
      <c r="L30" s="111">
        <v>1</v>
      </c>
      <c r="M30" s="104">
        <v>34</v>
      </c>
      <c r="N30" s="104">
        <v>2</v>
      </c>
      <c r="O30" s="104">
        <v>67</v>
      </c>
      <c r="P30" s="104">
        <v>53</v>
      </c>
      <c r="Q30" s="104">
        <v>32</v>
      </c>
      <c r="R30" s="104">
        <v>3</v>
      </c>
      <c r="S30" s="104">
        <v>33</v>
      </c>
      <c r="T30" s="104">
        <v>53</v>
      </c>
    </row>
    <row r="31" spans="1:20" ht="16.5" customHeight="1">
      <c r="A31" s="102">
        <v>18</v>
      </c>
      <c r="B31" s="119" t="s">
        <v>73</v>
      </c>
      <c r="C31" s="103">
        <f t="shared" si="1"/>
        <v>105</v>
      </c>
      <c r="D31" s="104">
        <v>0</v>
      </c>
      <c r="E31" s="104">
        <v>0</v>
      </c>
      <c r="F31" s="104">
        <v>61</v>
      </c>
      <c r="G31" s="104">
        <v>17</v>
      </c>
      <c r="H31" s="104">
        <v>23</v>
      </c>
      <c r="I31" s="111">
        <v>2</v>
      </c>
      <c r="J31" s="111">
        <v>2</v>
      </c>
      <c r="K31" s="111">
        <v>0</v>
      </c>
      <c r="L31" s="111">
        <v>3</v>
      </c>
      <c r="M31" s="104">
        <v>23</v>
      </c>
      <c r="N31" s="104">
        <v>4</v>
      </c>
      <c r="O31" s="104">
        <v>9</v>
      </c>
      <c r="P31" s="104">
        <v>0</v>
      </c>
      <c r="Q31" s="104">
        <v>29</v>
      </c>
      <c r="R31" s="104">
        <v>7</v>
      </c>
      <c r="S31" s="104">
        <v>34</v>
      </c>
      <c r="T31" s="104">
        <v>35</v>
      </c>
    </row>
    <row r="32" spans="1:20" ht="16.5" customHeight="1">
      <c r="A32" s="102">
        <v>19</v>
      </c>
      <c r="B32" s="118" t="s">
        <v>228</v>
      </c>
      <c r="C32" s="103">
        <f t="shared" si="1"/>
        <v>194</v>
      </c>
      <c r="D32" s="104">
        <v>0</v>
      </c>
      <c r="E32" s="104">
        <v>0</v>
      </c>
      <c r="F32" s="104">
        <v>139</v>
      </c>
      <c r="G32" s="104">
        <v>12</v>
      </c>
      <c r="H32" s="104">
        <v>6</v>
      </c>
      <c r="I32" s="111">
        <v>36</v>
      </c>
      <c r="J32" s="111">
        <v>1</v>
      </c>
      <c r="K32" s="111">
        <v>0</v>
      </c>
      <c r="L32" s="111">
        <v>1</v>
      </c>
      <c r="M32" s="104">
        <v>25</v>
      </c>
      <c r="N32" s="104">
        <v>10</v>
      </c>
      <c r="O32" s="104">
        <v>12</v>
      </c>
      <c r="P32" s="104">
        <v>23</v>
      </c>
      <c r="Q32" s="104">
        <v>70</v>
      </c>
      <c r="R32" s="104">
        <v>9</v>
      </c>
      <c r="S32" s="104">
        <v>48</v>
      </c>
      <c r="T32" s="104">
        <v>67</v>
      </c>
    </row>
    <row r="33" spans="1:20" ht="16.5" customHeight="1">
      <c r="A33" s="102">
        <v>20</v>
      </c>
      <c r="B33" s="118" t="s">
        <v>230</v>
      </c>
      <c r="C33" s="103">
        <f t="shared" si="1"/>
        <v>168</v>
      </c>
      <c r="D33" s="104">
        <v>0</v>
      </c>
      <c r="E33" s="104">
        <v>0</v>
      </c>
      <c r="F33" s="104">
        <v>132</v>
      </c>
      <c r="G33" s="104">
        <v>16</v>
      </c>
      <c r="H33" s="104">
        <v>4</v>
      </c>
      <c r="I33" s="111">
        <v>14</v>
      </c>
      <c r="J33" s="111">
        <v>2</v>
      </c>
      <c r="K33" s="111">
        <v>0</v>
      </c>
      <c r="L33" s="111">
        <v>29</v>
      </c>
      <c r="M33" s="104">
        <v>46</v>
      </c>
      <c r="N33" s="104">
        <v>24</v>
      </c>
      <c r="O33" s="104">
        <v>8</v>
      </c>
      <c r="P33" s="104">
        <v>2</v>
      </c>
      <c r="Q33" s="104">
        <v>74</v>
      </c>
      <c r="R33" s="104">
        <v>10</v>
      </c>
      <c r="S33" s="104">
        <v>15</v>
      </c>
      <c r="T33" s="104">
        <v>19</v>
      </c>
    </row>
    <row r="34" spans="1:20" ht="16.5" customHeight="1">
      <c r="A34" s="102">
        <v>21</v>
      </c>
      <c r="B34" s="124" t="s">
        <v>74</v>
      </c>
      <c r="C34" s="103">
        <f t="shared" si="1"/>
        <v>172</v>
      </c>
      <c r="D34" s="104"/>
      <c r="E34" s="104"/>
      <c r="F34" s="104">
        <v>124</v>
      </c>
      <c r="G34" s="104">
        <v>13</v>
      </c>
      <c r="H34" s="104">
        <v>4</v>
      </c>
      <c r="I34" s="111">
        <v>21</v>
      </c>
      <c r="J34" s="111">
        <v>10</v>
      </c>
      <c r="K34" s="111">
        <v>0</v>
      </c>
      <c r="L34" s="111">
        <v>0</v>
      </c>
      <c r="M34" s="104">
        <v>13</v>
      </c>
      <c r="N34" s="104">
        <v>3</v>
      </c>
      <c r="O34" s="104">
        <v>0</v>
      </c>
      <c r="P34" s="104">
        <v>0</v>
      </c>
      <c r="Q34" s="104">
        <v>11</v>
      </c>
      <c r="R34" s="104">
        <v>0</v>
      </c>
      <c r="S34" s="104">
        <v>5</v>
      </c>
      <c r="T34" s="104"/>
    </row>
    <row r="35" spans="1:20" ht="16.5" customHeight="1">
      <c r="A35" s="102">
        <v>22</v>
      </c>
      <c r="B35" s="119" t="s">
        <v>75</v>
      </c>
      <c r="C35" s="103">
        <f t="shared" si="1"/>
        <v>123</v>
      </c>
      <c r="D35" s="104">
        <v>0</v>
      </c>
      <c r="E35" s="104">
        <v>0</v>
      </c>
      <c r="F35" s="104">
        <v>77</v>
      </c>
      <c r="G35" s="104">
        <v>12</v>
      </c>
      <c r="H35" s="104">
        <v>13</v>
      </c>
      <c r="I35" s="111">
        <v>14</v>
      </c>
      <c r="J35" s="111">
        <v>7</v>
      </c>
      <c r="K35" s="111">
        <v>0</v>
      </c>
      <c r="L35" s="111">
        <v>6</v>
      </c>
      <c r="M35" s="104">
        <v>30</v>
      </c>
      <c r="N35" s="104">
        <v>5</v>
      </c>
      <c r="O35" s="104">
        <v>11</v>
      </c>
      <c r="P35" s="104">
        <v>0</v>
      </c>
      <c r="Q35" s="104">
        <v>48</v>
      </c>
      <c r="R35" s="104">
        <v>4</v>
      </c>
      <c r="S35" s="104">
        <v>10</v>
      </c>
      <c r="T35" s="104">
        <v>0</v>
      </c>
    </row>
    <row r="36" spans="1:20" ht="16.5" customHeight="1">
      <c r="A36" s="102">
        <v>23</v>
      </c>
      <c r="B36" s="119" t="s">
        <v>76</v>
      </c>
      <c r="C36" s="103">
        <f t="shared" si="1"/>
        <v>84</v>
      </c>
      <c r="D36" s="104">
        <v>0</v>
      </c>
      <c r="E36" s="104">
        <v>0</v>
      </c>
      <c r="F36" s="104">
        <v>71</v>
      </c>
      <c r="G36" s="104">
        <v>5</v>
      </c>
      <c r="H36" s="104">
        <v>0</v>
      </c>
      <c r="I36" s="111">
        <v>5</v>
      </c>
      <c r="J36" s="111">
        <v>3</v>
      </c>
      <c r="K36" s="111">
        <v>0</v>
      </c>
      <c r="L36" s="111">
        <v>0</v>
      </c>
      <c r="M36" s="104">
        <v>14</v>
      </c>
      <c r="N36" s="104">
        <v>7</v>
      </c>
      <c r="O36" s="104">
        <v>0</v>
      </c>
      <c r="P36" s="104">
        <v>0</v>
      </c>
      <c r="Q36" s="104">
        <v>30</v>
      </c>
      <c r="R36" s="104">
        <v>9</v>
      </c>
      <c r="S36" s="104">
        <v>21</v>
      </c>
      <c r="T36" s="104">
        <v>0</v>
      </c>
    </row>
    <row r="37" spans="1:20" ht="16.5" customHeight="1">
      <c r="A37" s="102">
        <v>24</v>
      </c>
      <c r="B37" s="119" t="s">
        <v>77</v>
      </c>
      <c r="C37" s="103">
        <f t="shared" si="1"/>
        <v>515</v>
      </c>
      <c r="D37" s="104">
        <v>12</v>
      </c>
      <c r="E37" s="104">
        <v>2</v>
      </c>
      <c r="F37" s="104">
        <v>417</v>
      </c>
      <c r="G37" s="104">
        <v>63</v>
      </c>
      <c r="H37" s="104">
        <v>1</v>
      </c>
      <c r="I37" s="111">
        <v>14</v>
      </c>
      <c r="J37" s="111">
        <v>6</v>
      </c>
      <c r="K37" s="111">
        <v>0</v>
      </c>
      <c r="L37" s="111">
        <v>11</v>
      </c>
      <c r="M37" s="104">
        <v>147</v>
      </c>
      <c r="N37" s="104">
        <v>45</v>
      </c>
      <c r="O37" s="104">
        <v>385</v>
      </c>
      <c r="P37" s="104">
        <v>79</v>
      </c>
      <c r="Q37" s="104">
        <v>254</v>
      </c>
      <c r="R37" s="104">
        <v>34</v>
      </c>
      <c r="S37" s="104">
        <v>47</v>
      </c>
      <c r="T37" s="104">
        <v>44</v>
      </c>
    </row>
    <row r="38" spans="1:20" ht="16.5" customHeight="1">
      <c r="A38" s="102">
        <v>25</v>
      </c>
      <c r="B38" s="119" t="s">
        <v>237</v>
      </c>
      <c r="C38" s="103">
        <f t="shared" si="1"/>
        <v>134</v>
      </c>
      <c r="D38" s="104">
        <v>0</v>
      </c>
      <c r="E38" s="104">
        <v>0</v>
      </c>
      <c r="F38" s="104">
        <v>100</v>
      </c>
      <c r="G38" s="104">
        <v>12</v>
      </c>
      <c r="H38" s="104">
        <v>5</v>
      </c>
      <c r="I38" s="104">
        <v>6</v>
      </c>
      <c r="J38" s="104">
        <v>11</v>
      </c>
      <c r="K38" s="104">
        <v>0</v>
      </c>
      <c r="L38" s="104">
        <v>3</v>
      </c>
      <c r="M38" s="104">
        <v>58</v>
      </c>
      <c r="N38" s="104">
        <v>1</v>
      </c>
      <c r="O38" s="104">
        <v>63</v>
      </c>
      <c r="P38" s="104">
        <v>0</v>
      </c>
      <c r="Q38" s="104">
        <v>48</v>
      </c>
      <c r="R38" s="104">
        <v>5</v>
      </c>
      <c r="S38" s="104">
        <v>15</v>
      </c>
      <c r="T38" s="104">
        <v>66</v>
      </c>
    </row>
    <row r="39" spans="1:20" ht="16.5" customHeight="1">
      <c r="A39" s="102">
        <v>26</v>
      </c>
      <c r="B39" s="119" t="s">
        <v>78</v>
      </c>
      <c r="C39" s="103">
        <f t="shared" si="1"/>
        <v>0</v>
      </c>
      <c r="D39" s="104"/>
      <c r="E39" s="104"/>
      <c r="F39" s="104"/>
      <c r="G39" s="104"/>
      <c r="H39" s="104"/>
      <c r="I39" s="104"/>
      <c r="J39" s="104"/>
      <c r="K39" s="104"/>
      <c r="L39" s="104"/>
      <c r="M39" s="104"/>
      <c r="N39" s="104"/>
      <c r="O39" s="104"/>
      <c r="P39" s="104"/>
      <c r="Q39" s="104"/>
      <c r="R39" s="104"/>
      <c r="S39" s="104"/>
      <c r="T39" s="104"/>
    </row>
    <row r="40" spans="1:20" ht="16.5" customHeight="1">
      <c r="A40" s="102">
        <v>27</v>
      </c>
      <c r="B40" s="119" t="s">
        <v>79</v>
      </c>
      <c r="C40" s="103">
        <f t="shared" si="1"/>
        <v>202</v>
      </c>
      <c r="D40" s="104">
        <v>0</v>
      </c>
      <c r="E40" s="104">
        <v>1</v>
      </c>
      <c r="F40" s="104">
        <v>154</v>
      </c>
      <c r="G40" s="104">
        <v>16</v>
      </c>
      <c r="H40" s="104">
        <v>1</v>
      </c>
      <c r="I40" s="104">
        <v>21</v>
      </c>
      <c r="J40" s="104">
        <v>9</v>
      </c>
      <c r="K40" s="104">
        <v>0</v>
      </c>
      <c r="L40" s="104">
        <v>4</v>
      </c>
      <c r="M40" s="104">
        <v>69</v>
      </c>
      <c r="N40" s="104">
        <v>7</v>
      </c>
      <c r="O40" s="104">
        <v>59</v>
      </c>
      <c r="P40" s="104">
        <v>2</v>
      </c>
      <c r="Q40" s="104">
        <v>92</v>
      </c>
      <c r="R40" s="104">
        <v>3</v>
      </c>
      <c r="S40" s="104">
        <v>46</v>
      </c>
      <c r="T40" s="104">
        <v>61</v>
      </c>
    </row>
    <row r="41" spans="1:20" ht="16.5" customHeight="1">
      <c r="A41" s="102">
        <v>28</v>
      </c>
      <c r="B41" s="118" t="s">
        <v>219</v>
      </c>
      <c r="C41" s="103">
        <f t="shared" si="1"/>
        <v>103</v>
      </c>
      <c r="D41" s="120">
        <v>0</v>
      </c>
      <c r="E41" s="120">
        <v>0</v>
      </c>
      <c r="F41" s="120">
        <v>84</v>
      </c>
      <c r="G41" s="120">
        <v>10</v>
      </c>
      <c r="H41" s="120">
        <v>0</v>
      </c>
      <c r="I41" s="120">
        <v>7</v>
      </c>
      <c r="J41" s="120">
        <v>2</v>
      </c>
      <c r="K41" s="120">
        <v>0</v>
      </c>
      <c r="L41" s="120">
        <v>6</v>
      </c>
      <c r="M41" s="120">
        <v>17</v>
      </c>
      <c r="N41" s="120">
        <v>9</v>
      </c>
      <c r="O41" s="120">
        <v>3</v>
      </c>
      <c r="P41" s="120">
        <v>0</v>
      </c>
      <c r="Q41" s="120">
        <v>35</v>
      </c>
      <c r="R41" s="120">
        <v>8</v>
      </c>
      <c r="S41" s="120">
        <v>20</v>
      </c>
      <c r="T41" s="120">
        <v>40</v>
      </c>
    </row>
    <row r="42" spans="1:20" ht="16.5" customHeight="1">
      <c r="A42" s="102">
        <v>29</v>
      </c>
      <c r="B42" s="119" t="s">
        <v>80</v>
      </c>
      <c r="C42" s="103">
        <f t="shared" si="1"/>
        <v>117</v>
      </c>
      <c r="D42" s="104">
        <v>0</v>
      </c>
      <c r="E42" s="104">
        <v>0</v>
      </c>
      <c r="F42" s="104">
        <v>88</v>
      </c>
      <c r="G42" s="104">
        <v>11</v>
      </c>
      <c r="H42" s="104">
        <v>4</v>
      </c>
      <c r="I42" s="104">
        <v>12</v>
      </c>
      <c r="J42" s="104">
        <v>2</v>
      </c>
      <c r="K42" s="104">
        <v>0</v>
      </c>
      <c r="L42" s="104">
        <v>1</v>
      </c>
      <c r="M42" s="104">
        <v>53</v>
      </c>
      <c r="N42" s="104">
        <v>7</v>
      </c>
      <c r="O42" s="104">
        <v>81</v>
      </c>
      <c r="P42" s="104">
        <v>1</v>
      </c>
      <c r="Q42" s="104">
        <v>48</v>
      </c>
      <c r="R42" s="104">
        <v>8</v>
      </c>
      <c r="S42" s="104">
        <v>12</v>
      </c>
      <c r="T42" s="104">
        <v>0</v>
      </c>
    </row>
    <row r="43" spans="1:20" ht="16.5" customHeight="1">
      <c r="A43" s="102">
        <v>30</v>
      </c>
      <c r="B43" s="118" t="s">
        <v>248</v>
      </c>
      <c r="C43" s="103">
        <f t="shared" si="1"/>
        <v>617</v>
      </c>
      <c r="D43" s="104">
        <v>13</v>
      </c>
      <c r="E43" s="104">
        <v>0</v>
      </c>
      <c r="F43" s="104">
        <v>477</v>
      </c>
      <c r="G43" s="104">
        <v>49</v>
      </c>
      <c r="H43" s="104">
        <v>2</v>
      </c>
      <c r="I43" s="104">
        <v>63</v>
      </c>
      <c r="J43" s="104">
        <v>13</v>
      </c>
      <c r="K43" s="104">
        <v>0</v>
      </c>
      <c r="L43" s="104">
        <v>0</v>
      </c>
      <c r="M43" s="104">
        <v>112</v>
      </c>
      <c r="N43" s="104">
        <v>59</v>
      </c>
      <c r="O43" s="104">
        <v>155</v>
      </c>
      <c r="P43" s="104">
        <v>412</v>
      </c>
      <c r="Q43" s="104">
        <v>327</v>
      </c>
      <c r="R43" s="104">
        <v>37</v>
      </c>
      <c r="S43" s="104">
        <v>29</v>
      </c>
      <c r="T43" s="104">
        <v>0</v>
      </c>
    </row>
    <row r="44" spans="1:20" ht="16.5" customHeight="1">
      <c r="A44" s="102">
        <v>31</v>
      </c>
      <c r="B44" s="119" t="s">
        <v>81</v>
      </c>
      <c r="C44" s="103">
        <f t="shared" si="1"/>
        <v>110</v>
      </c>
      <c r="D44" s="104">
        <v>4</v>
      </c>
      <c r="E44" s="104">
        <v>0</v>
      </c>
      <c r="F44" s="104">
        <v>77</v>
      </c>
      <c r="G44" s="104">
        <v>6</v>
      </c>
      <c r="H44" s="104">
        <v>4</v>
      </c>
      <c r="I44" s="104">
        <v>14</v>
      </c>
      <c r="J44" s="104">
        <v>5</v>
      </c>
      <c r="K44" s="104">
        <v>0</v>
      </c>
      <c r="L44" s="104">
        <v>24</v>
      </c>
      <c r="M44" s="104">
        <v>37</v>
      </c>
      <c r="N44" s="104">
        <v>13</v>
      </c>
      <c r="O44" s="104">
        <v>68</v>
      </c>
      <c r="P44" s="104">
        <v>1</v>
      </c>
      <c r="Q44" s="104">
        <v>47</v>
      </c>
      <c r="R44" s="104">
        <v>9</v>
      </c>
      <c r="S44" s="104">
        <v>17</v>
      </c>
      <c r="T44" s="104">
        <v>37</v>
      </c>
    </row>
    <row r="45" spans="1:20" ht="16.5" customHeight="1">
      <c r="A45" s="102">
        <v>32</v>
      </c>
      <c r="B45" s="118" t="s">
        <v>227</v>
      </c>
      <c r="C45" s="103">
        <f t="shared" si="1"/>
        <v>189</v>
      </c>
      <c r="D45" s="120">
        <v>0</v>
      </c>
      <c r="E45" s="120">
        <v>0</v>
      </c>
      <c r="F45" s="120">
        <v>142</v>
      </c>
      <c r="G45" s="120">
        <v>8</v>
      </c>
      <c r="H45" s="120">
        <v>9</v>
      </c>
      <c r="I45" s="120">
        <v>27</v>
      </c>
      <c r="J45" s="120">
        <v>3</v>
      </c>
      <c r="K45" s="120">
        <v>0</v>
      </c>
      <c r="L45" s="120">
        <v>3</v>
      </c>
      <c r="M45" s="120">
        <v>18</v>
      </c>
      <c r="N45" s="120">
        <v>19</v>
      </c>
      <c r="O45" s="120">
        <v>25</v>
      </c>
      <c r="P45" s="120">
        <v>104</v>
      </c>
      <c r="Q45" s="120">
        <v>76</v>
      </c>
      <c r="R45" s="120">
        <v>1</v>
      </c>
      <c r="S45" s="120">
        <v>26</v>
      </c>
      <c r="T45" s="120">
        <v>0</v>
      </c>
    </row>
    <row r="46" spans="1:20" ht="16.5" customHeight="1">
      <c r="A46" s="102">
        <v>33</v>
      </c>
      <c r="B46" s="119" t="s">
        <v>244</v>
      </c>
      <c r="C46" s="103">
        <f aca="true" t="shared" si="2" ref="C46:C76">D46+E46+F46+G46+H46+I46+J46</f>
        <v>106</v>
      </c>
      <c r="D46" s="104">
        <v>0</v>
      </c>
      <c r="E46" s="104">
        <v>0</v>
      </c>
      <c r="F46" s="104">
        <v>66</v>
      </c>
      <c r="G46" s="104">
        <v>18</v>
      </c>
      <c r="H46" s="104">
        <v>7</v>
      </c>
      <c r="I46" s="111">
        <v>13</v>
      </c>
      <c r="J46" s="111">
        <v>2</v>
      </c>
      <c r="K46" s="111">
        <v>0</v>
      </c>
      <c r="L46" s="111">
        <v>1</v>
      </c>
      <c r="M46" s="104">
        <v>28</v>
      </c>
      <c r="N46" s="104">
        <v>5</v>
      </c>
      <c r="O46" s="104">
        <v>8</v>
      </c>
      <c r="P46" s="104">
        <v>0</v>
      </c>
      <c r="Q46" s="104">
        <v>26</v>
      </c>
      <c r="R46" s="104">
        <v>7</v>
      </c>
      <c r="S46" s="104">
        <v>17</v>
      </c>
      <c r="T46" s="104">
        <v>0</v>
      </c>
    </row>
    <row r="47" spans="1:20" s="55" customFormat="1" ht="16.5" customHeight="1">
      <c r="A47" s="102">
        <v>34</v>
      </c>
      <c r="B47" s="118" t="s">
        <v>249</v>
      </c>
      <c r="C47" s="103">
        <f t="shared" si="2"/>
        <v>119</v>
      </c>
      <c r="D47" s="104">
        <v>0</v>
      </c>
      <c r="E47" s="104">
        <v>0</v>
      </c>
      <c r="F47" s="104">
        <v>90</v>
      </c>
      <c r="G47" s="104">
        <v>11</v>
      </c>
      <c r="H47" s="104">
        <v>0</v>
      </c>
      <c r="I47" s="104">
        <v>12</v>
      </c>
      <c r="J47" s="104">
        <v>6</v>
      </c>
      <c r="K47" s="104">
        <v>2</v>
      </c>
      <c r="L47" s="104">
        <v>8</v>
      </c>
      <c r="M47" s="104">
        <v>14</v>
      </c>
      <c r="N47" s="104">
        <v>7</v>
      </c>
      <c r="O47" s="104">
        <v>23</v>
      </c>
      <c r="P47" s="104">
        <v>4</v>
      </c>
      <c r="Q47" s="104">
        <v>50</v>
      </c>
      <c r="R47" s="104">
        <v>3</v>
      </c>
      <c r="S47" s="104">
        <v>7</v>
      </c>
      <c r="T47" s="104">
        <v>60</v>
      </c>
    </row>
    <row r="48" spans="1:20" ht="16.5" customHeight="1">
      <c r="A48" s="102">
        <v>35</v>
      </c>
      <c r="B48" s="119" t="s">
        <v>82</v>
      </c>
      <c r="C48" s="103">
        <f t="shared" si="2"/>
        <v>73</v>
      </c>
      <c r="D48" s="104">
        <v>0</v>
      </c>
      <c r="E48" s="104">
        <v>0</v>
      </c>
      <c r="F48" s="104">
        <v>34</v>
      </c>
      <c r="G48" s="104">
        <v>4</v>
      </c>
      <c r="H48" s="104">
        <v>11</v>
      </c>
      <c r="I48" s="104">
        <v>11</v>
      </c>
      <c r="J48" s="104">
        <v>13</v>
      </c>
      <c r="K48" s="104">
        <v>0</v>
      </c>
      <c r="L48" s="104">
        <v>0</v>
      </c>
      <c r="M48" s="104">
        <v>5</v>
      </c>
      <c r="N48" s="104">
        <v>2</v>
      </c>
      <c r="O48" s="104">
        <v>12</v>
      </c>
      <c r="P48" s="104">
        <v>2</v>
      </c>
      <c r="Q48" s="104">
        <v>20</v>
      </c>
      <c r="R48" s="104">
        <v>1</v>
      </c>
      <c r="S48" s="104">
        <v>15</v>
      </c>
      <c r="T48" s="104">
        <v>38</v>
      </c>
    </row>
    <row r="49" spans="1:20" ht="16.5" customHeight="1">
      <c r="A49" s="102">
        <v>36</v>
      </c>
      <c r="B49" s="119" t="s">
        <v>83</v>
      </c>
      <c r="C49" s="103">
        <f t="shared" si="2"/>
        <v>126</v>
      </c>
      <c r="D49" s="104">
        <v>0</v>
      </c>
      <c r="E49" s="104">
        <v>0</v>
      </c>
      <c r="F49" s="104">
        <v>73</v>
      </c>
      <c r="G49" s="104">
        <v>11</v>
      </c>
      <c r="H49" s="104">
        <v>15</v>
      </c>
      <c r="I49" s="104">
        <v>17</v>
      </c>
      <c r="J49" s="104">
        <v>10</v>
      </c>
      <c r="K49" s="104">
        <v>0</v>
      </c>
      <c r="L49" s="104">
        <v>0</v>
      </c>
      <c r="M49" s="104">
        <v>80</v>
      </c>
      <c r="N49" s="104">
        <v>6</v>
      </c>
      <c r="O49" s="104">
        <v>77</v>
      </c>
      <c r="P49" s="104">
        <v>4</v>
      </c>
      <c r="Q49" s="104">
        <v>39</v>
      </c>
      <c r="R49" s="104">
        <v>10</v>
      </c>
      <c r="S49" s="104">
        <v>33</v>
      </c>
      <c r="T49" s="104">
        <v>44</v>
      </c>
    </row>
    <row r="50" spans="1:20" ht="16.5" customHeight="1">
      <c r="A50" s="102">
        <v>37</v>
      </c>
      <c r="B50" s="119" t="s">
        <v>84</v>
      </c>
      <c r="C50" s="103">
        <f t="shared" si="2"/>
        <v>107</v>
      </c>
      <c r="D50" s="104">
        <v>1</v>
      </c>
      <c r="E50" s="104">
        <v>0</v>
      </c>
      <c r="F50" s="104">
        <v>73</v>
      </c>
      <c r="G50" s="104">
        <v>12</v>
      </c>
      <c r="H50" s="104">
        <v>12</v>
      </c>
      <c r="I50" s="104">
        <v>5</v>
      </c>
      <c r="J50" s="104">
        <v>4</v>
      </c>
      <c r="K50" s="104">
        <v>0</v>
      </c>
      <c r="L50" s="104">
        <v>2</v>
      </c>
      <c r="M50" s="104">
        <v>21</v>
      </c>
      <c r="N50" s="104">
        <v>11</v>
      </c>
      <c r="O50" s="104">
        <v>0</v>
      </c>
      <c r="P50" s="104">
        <v>0</v>
      </c>
      <c r="Q50" s="104">
        <v>40</v>
      </c>
      <c r="R50" s="104">
        <v>12</v>
      </c>
      <c r="S50" s="104">
        <v>22</v>
      </c>
      <c r="T50" s="104">
        <v>33</v>
      </c>
    </row>
    <row r="51" spans="1:20" ht="16.5" customHeight="1">
      <c r="A51" s="102">
        <v>38</v>
      </c>
      <c r="B51" s="118" t="s">
        <v>231</v>
      </c>
      <c r="C51" s="103">
        <f t="shared" si="2"/>
        <v>159</v>
      </c>
      <c r="D51" s="104">
        <v>0</v>
      </c>
      <c r="E51" s="104">
        <v>0</v>
      </c>
      <c r="F51" s="104">
        <v>131</v>
      </c>
      <c r="G51" s="104">
        <v>7</v>
      </c>
      <c r="H51" s="104">
        <v>0</v>
      </c>
      <c r="I51" s="104">
        <v>21</v>
      </c>
      <c r="J51" s="104">
        <v>0</v>
      </c>
      <c r="K51" s="104">
        <v>0</v>
      </c>
      <c r="L51" s="104">
        <v>4</v>
      </c>
      <c r="M51" s="104">
        <v>34</v>
      </c>
      <c r="N51" s="104">
        <v>5</v>
      </c>
      <c r="O51" s="104">
        <v>12</v>
      </c>
      <c r="P51" s="104">
        <v>1</v>
      </c>
      <c r="Q51" s="104">
        <v>62</v>
      </c>
      <c r="R51" s="104">
        <v>9</v>
      </c>
      <c r="S51" s="104">
        <v>19</v>
      </c>
      <c r="T51" s="104">
        <v>68</v>
      </c>
    </row>
    <row r="52" spans="1:20" ht="16.5" customHeight="1">
      <c r="A52" s="102">
        <v>39</v>
      </c>
      <c r="B52" s="119" t="s">
        <v>225</v>
      </c>
      <c r="C52" s="103">
        <f t="shared" si="2"/>
        <v>182</v>
      </c>
      <c r="D52" s="104">
        <v>3</v>
      </c>
      <c r="E52" s="104">
        <v>0</v>
      </c>
      <c r="F52" s="104">
        <v>101</v>
      </c>
      <c r="G52" s="104">
        <v>15</v>
      </c>
      <c r="H52" s="104">
        <v>17</v>
      </c>
      <c r="I52" s="104">
        <v>26</v>
      </c>
      <c r="J52" s="104">
        <v>20</v>
      </c>
      <c r="K52" s="104">
        <v>0</v>
      </c>
      <c r="L52" s="104">
        <v>0</v>
      </c>
      <c r="M52" s="104">
        <v>17</v>
      </c>
      <c r="N52" s="104">
        <v>5</v>
      </c>
      <c r="O52" s="104">
        <v>1</v>
      </c>
      <c r="P52" s="104">
        <v>0</v>
      </c>
      <c r="Q52" s="104">
        <v>12</v>
      </c>
      <c r="R52" s="104">
        <v>0</v>
      </c>
      <c r="S52" s="104">
        <v>5</v>
      </c>
      <c r="T52" s="104">
        <v>9</v>
      </c>
    </row>
    <row r="53" spans="1:20" ht="16.5" customHeight="1">
      <c r="A53" s="102">
        <v>40</v>
      </c>
      <c r="B53" s="119" t="s">
        <v>85</v>
      </c>
      <c r="C53" s="103">
        <f t="shared" si="2"/>
        <v>122</v>
      </c>
      <c r="D53" s="104">
        <v>0</v>
      </c>
      <c r="E53" s="104">
        <v>0</v>
      </c>
      <c r="F53" s="104">
        <v>82</v>
      </c>
      <c r="G53" s="104">
        <v>11</v>
      </c>
      <c r="H53" s="104">
        <v>2</v>
      </c>
      <c r="I53" s="104">
        <v>10</v>
      </c>
      <c r="J53" s="104">
        <v>17</v>
      </c>
      <c r="K53" s="104">
        <v>0</v>
      </c>
      <c r="L53" s="104">
        <v>13</v>
      </c>
      <c r="M53" s="104">
        <v>104</v>
      </c>
      <c r="N53" s="104">
        <v>12</v>
      </c>
      <c r="O53" s="104">
        <v>85</v>
      </c>
      <c r="P53" s="104">
        <v>29</v>
      </c>
      <c r="Q53" s="104">
        <v>48</v>
      </c>
      <c r="R53" s="104">
        <v>4</v>
      </c>
      <c r="S53" s="104">
        <v>22</v>
      </c>
      <c r="T53" s="104">
        <v>48</v>
      </c>
    </row>
    <row r="54" spans="1:20" s="72" customFormat="1" ht="16.5" customHeight="1">
      <c r="A54" s="102">
        <v>41</v>
      </c>
      <c r="B54" s="119" t="s">
        <v>86</v>
      </c>
      <c r="C54" s="103">
        <f t="shared" si="2"/>
        <v>101</v>
      </c>
      <c r="D54" s="104">
        <v>0</v>
      </c>
      <c r="E54" s="104">
        <v>0</v>
      </c>
      <c r="F54" s="104">
        <v>83</v>
      </c>
      <c r="G54" s="104">
        <v>8</v>
      </c>
      <c r="H54" s="104">
        <v>2</v>
      </c>
      <c r="I54" s="104">
        <v>7</v>
      </c>
      <c r="J54" s="104">
        <v>1</v>
      </c>
      <c r="K54" s="104">
        <v>1</v>
      </c>
      <c r="L54" s="104">
        <v>12</v>
      </c>
      <c r="M54" s="104">
        <v>33</v>
      </c>
      <c r="N54" s="104">
        <v>6</v>
      </c>
      <c r="O54" s="104">
        <v>83</v>
      </c>
      <c r="P54" s="104">
        <v>12</v>
      </c>
      <c r="Q54" s="104">
        <v>41</v>
      </c>
      <c r="R54" s="104">
        <v>7</v>
      </c>
      <c r="S54" s="104">
        <v>15</v>
      </c>
      <c r="T54" s="104">
        <v>38</v>
      </c>
    </row>
    <row r="55" spans="1:20" s="73" customFormat="1" ht="16.5" customHeight="1">
      <c r="A55" s="102">
        <v>42</v>
      </c>
      <c r="B55" s="118" t="s">
        <v>226</v>
      </c>
      <c r="C55" s="103">
        <f t="shared" si="2"/>
        <v>93</v>
      </c>
      <c r="D55" s="120">
        <v>0</v>
      </c>
      <c r="E55" s="120">
        <v>0</v>
      </c>
      <c r="F55" s="120">
        <v>76</v>
      </c>
      <c r="G55" s="120">
        <v>4</v>
      </c>
      <c r="H55" s="120">
        <v>0</v>
      </c>
      <c r="I55" s="120">
        <v>13</v>
      </c>
      <c r="J55" s="120">
        <v>0</v>
      </c>
      <c r="K55" s="120">
        <v>0</v>
      </c>
      <c r="L55" s="120">
        <v>0</v>
      </c>
      <c r="M55" s="120">
        <v>8</v>
      </c>
      <c r="N55" s="120">
        <v>6</v>
      </c>
      <c r="O55" s="120">
        <v>5</v>
      </c>
      <c r="P55" s="120">
        <v>0</v>
      </c>
      <c r="Q55" s="120">
        <v>34</v>
      </c>
      <c r="R55" s="120">
        <v>4</v>
      </c>
      <c r="S55" s="120">
        <v>16</v>
      </c>
      <c r="T55" s="120">
        <v>39</v>
      </c>
    </row>
    <row r="56" spans="1:20" s="74" customFormat="1" ht="16.5" customHeight="1">
      <c r="A56" s="102">
        <v>43</v>
      </c>
      <c r="B56" s="119" t="s">
        <v>238</v>
      </c>
      <c r="C56" s="103">
        <f t="shared" si="2"/>
        <v>225</v>
      </c>
      <c r="D56" s="104">
        <v>2</v>
      </c>
      <c r="E56" s="104">
        <v>0</v>
      </c>
      <c r="F56" s="104">
        <v>148</v>
      </c>
      <c r="G56" s="104">
        <v>20</v>
      </c>
      <c r="H56" s="104">
        <v>3</v>
      </c>
      <c r="I56" s="104">
        <v>43</v>
      </c>
      <c r="J56" s="104">
        <v>9</v>
      </c>
      <c r="K56" s="104">
        <v>1</v>
      </c>
      <c r="L56" s="104">
        <v>0</v>
      </c>
      <c r="M56" s="104">
        <v>3</v>
      </c>
      <c r="N56" s="104">
        <v>5</v>
      </c>
      <c r="O56" s="104">
        <v>38</v>
      </c>
      <c r="P56" s="104">
        <v>0</v>
      </c>
      <c r="Q56" s="104">
        <v>92</v>
      </c>
      <c r="R56" s="104">
        <v>13</v>
      </c>
      <c r="S56" s="104">
        <v>10</v>
      </c>
      <c r="T56" s="104">
        <v>108</v>
      </c>
    </row>
    <row r="57" spans="1:20" ht="16.5" customHeight="1">
      <c r="A57" s="102">
        <v>44</v>
      </c>
      <c r="B57" s="119" t="s">
        <v>87</v>
      </c>
      <c r="C57" s="103">
        <f t="shared" si="2"/>
        <v>153</v>
      </c>
      <c r="D57" s="104">
        <v>2</v>
      </c>
      <c r="E57" s="104">
        <v>1</v>
      </c>
      <c r="F57" s="104">
        <v>107</v>
      </c>
      <c r="G57" s="104">
        <v>19</v>
      </c>
      <c r="H57" s="104">
        <v>4</v>
      </c>
      <c r="I57" s="104">
        <v>20</v>
      </c>
      <c r="J57" s="104">
        <v>0</v>
      </c>
      <c r="K57" s="104">
        <v>0</v>
      </c>
      <c r="L57" s="104">
        <v>1</v>
      </c>
      <c r="M57" s="104">
        <v>78</v>
      </c>
      <c r="N57" s="104">
        <v>22</v>
      </c>
      <c r="O57" s="104">
        <v>36</v>
      </c>
      <c r="P57" s="104">
        <v>0</v>
      </c>
      <c r="Q57" s="104">
        <v>63</v>
      </c>
      <c r="R57" s="104">
        <v>11</v>
      </c>
      <c r="S57" s="104">
        <v>12</v>
      </c>
      <c r="T57" s="104">
        <v>0</v>
      </c>
    </row>
    <row r="58" spans="1:20" ht="16.5" customHeight="1">
      <c r="A58" s="102">
        <v>45</v>
      </c>
      <c r="B58" s="119" t="s">
        <v>242</v>
      </c>
      <c r="C58" s="103">
        <f t="shared" si="2"/>
        <v>105</v>
      </c>
      <c r="D58" s="104"/>
      <c r="E58" s="104"/>
      <c r="F58" s="104">
        <v>74</v>
      </c>
      <c r="G58" s="104">
        <v>15</v>
      </c>
      <c r="H58" s="104">
        <v>5</v>
      </c>
      <c r="I58" s="104">
        <v>10</v>
      </c>
      <c r="J58" s="104">
        <v>1</v>
      </c>
      <c r="K58" s="104">
        <v>0</v>
      </c>
      <c r="L58" s="104">
        <v>0</v>
      </c>
      <c r="M58" s="104">
        <v>26</v>
      </c>
      <c r="N58" s="104">
        <v>12</v>
      </c>
      <c r="O58" s="104">
        <v>3</v>
      </c>
      <c r="P58" s="104">
        <v>90</v>
      </c>
      <c r="Q58" s="104">
        <v>40</v>
      </c>
      <c r="R58" s="104">
        <v>6</v>
      </c>
      <c r="S58" s="104">
        <v>10</v>
      </c>
      <c r="T58" s="104">
        <v>49</v>
      </c>
    </row>
    <row r="59" spans="1:20" ht="16.5" customHeight="1">
      <c r="A59" s="102">
        <v>46</v>
      </c>
      <c r="B59" s="119" t="s">
        <v>239</v>
      </c>
      <c r="C59" s="103">
        <f t="shared" si="2"/>
        <v>107</v>
      </c>
      <c r="D59" s="104">
        <v>0</v>
      </c>
      <c r="E59" s="104">
        <v>0</v>
      </c>
      <c r="F59" s="104">
        <v>87</v>
      </c>
      <c r="G59" s="104">
        <v>5</v>
      </c>
      <c r="H59" s="104">
        <v>0</v>
      </c>
      <c r="I59" s="104">
        <v>14</v>
      </c>
      <c r="J59" s="104">
        <v>1</v>
      </c>
      <c r="K59" s="104">
        <v>1</v>
      </c>
      <c r="L59" s="104">
        <v>7</v>
      </c>
      <c r="M59" s="104">
        <v>24</v>
      </c>
      <c r="N59" s="104">
        <v>6</v>
      </c>
      <c r="O59" s="104">
        <v>87</v>
      </c>
      <c r="P59" s="104">
        <v>14</v>
      </c>
      <c r="Q59" s="104">
        <v>47</v>
      </c>
      <c r="R59" s="104">
        <v>3</v>
      </c>
      <c r="S59" s="104">
        <v>13</v>
      </c>
      <c r="T59" s="104">
        <v>44</v>
      </c>
    </row>
    <row r="60" spans="1:20" ht="16.5" customHeight="1">
      <c r="A60" s="102">
        <v>47</v>
      </c>
      <c r="B60" s="119" t="s">
        <v>246</v>
      </c>
      <c r="C60" s="103">
        <f t="shared" si="2"/>
        <v>0</v>
      </c>
      <c r="D60" s="104"/>
      <c r="E60" s="104"/>
      <c r="F60" s="104"/>
      <c r="G60" s="104"/>
      <c r="H60" s="104"/>
      <c r="I60" s="104"/>
      <c r="J60" s="104"/>
      <c r="K60" s="104"/>
      <c r="L60" s="104"/>
      <c r="M60" s="104"/>
      <c r="N60" s="104"/>
      <c r="O60" s="104"/>
      <c r="P60" s="104"/>
      <c r="Q60" s="104"/>
      <c r="R60" s="104"/>
      <c r="S60" s="104"/>
      <c r="T60" s="104"/>
    </row>
    <row r="61" spans="1:20" ht="16.5" customHeight="1">
      <c r="A61" s="102">
        <v>48</v>
      </c>
      <c r="B61" s="119" t="s">
        <v>88</v>
      </c>
      <c r="C61" s="103">
        <f t="shared" si="2"/>
        <v>168</v>
      </c>
      <c r="D61" s="104">
        <v>1</v>
      </c>
      <c r="E61" s="104">
        <v>0</v>
      </c>
      <c r="F61" s="104">
        <v>125</v>
      </c>
      <c r="G61" s="104">
        <v>18</v>
      </c>
      <c r="H61" s="104">
        <v>0</v>
      </c>
      <c r="I61" s="104">
        <v>9</v>
      </c>
      <c r="J61" s="104">
        <v>15</v>
      </c>
      <c r="K61" s="104">
        <v>0</v>
      </c>
      <c r="L61" s="104">
        <v>3</v>
      </c>
      <c r="M61" s="104">
        <v>75</v>
      </c>
      <c r="N61" s="104">
        <v>9</v>
      </c>
      <c r="O61" s="104">
        <v>33</v>
      </c>
      <c r="P61" s="104">
        <v>70</v>
      </c>
      <c r="Q61" s="104">
        <v>71</v>
      </c>
      <c r="R61" s="104">
        <v>9</v>
      </c>
      <c r="S61" s="104">
        <v>22</v>
      </c>
      <c r="T61" s="104">
        <v>66</v>
      </c>
    </row>
    <row r="62" spans="1:20" ht="16.5" customHeight="1">
      <c r="A62" s="102">
        <v>49</v>
      </c>
      <c r="B62" s="119" t="s">
        <v>241</v>
      </c>
      <c r="C62" s="103">
        <f t="shared" si="2"/>
        <v>148</v>
      </c>
      <c r="D62" s="104">
        <v>0</v>
      </c>
      <c r="E62" s="104">
        <v>0</v>
      </c>
      <c r="F62" s="104">
        <v>89</v>
      </c>
      <c r="G62" s="104">
        <v>15</v>
      </c>
      <c r="H62" s="104">
        <v>18</v>
      </c>
      <c r="I62" s="104">
        <v>26</v>
      </c>
      <c r="J62" s="104">
        <v>0</v>
      </c>
      <c r="K62" s="104">
        <v>0</v>
      </c>
      <c r="L62" s="104">
        <v>1</v>
      </c>
      <c r="M62" s="104">
        <v>20</v>
      </c>
      <c r="N62" s="104">
        <v>14</v>
      </c>
      <c r="O62" s="104">
        <v>7</v>
      </c>
      <c r="P62" s="104">
        <v>81</v>
      </c>
      <c r="Q62" s="104">
        <v>51</v>
      </c>
      <c r="R62" s="104">
        <v>4</v>
      </c>
      <c r="S62" s="104">
        <v>24</v>
      </c>
      <c r="T62" s="104">
        <v>67</v>
      </c>
    </row>
    <row r="63" spans="1:20" ht="16.5" customHeight="1">
      <c r="A63" s="102">
        <v>50</v>
      </c>
      <c r="B63" s="119" t="s">
        <v>240</v>
      </c>
      <c r="C63" s="103">
        <f t="shared" si="2"/>
        <v>112</v>
      </c>
      <c r="D63" s="104">
        <v>0</v>
      </c>
      <c r="E63" s="104">
        <v>0</v>
      </c>
      <c r="F63" s="104">
        <v>88</v>
      </c>
      <c r="G63" s="104">
        <v>6</v>
      </c>
      <c r="H63" s="104">
        <v>1</v>
      </c>
      <c r="I63" s="104">
        <v>17</v>
      </c>
      <c r="J63" s="104">
        <v>0</v>
      </c>
      <c r="K63" s="104">
        <v>0</v>
      </c>
      <c r="L63" s="104">
        <v>2</v>
      </c>
      <c r="M63" s="104">
        <v>66</v>
      </c>
      <c r="N63" s="104">
        <v>5</v>
      </c>
      <c r="O63" s="104">
        <v>38</v>
      </c>
      <c r="P63" s="104">
        <v>0</v>
      </c>
      <c r="Q63" s="104">
        <v>48</v>
      </c>
      <c r="R63" s="104">
        <v>12</v>
      </c>
      <c r="S63" s="104">
        <v>13</v>
      </c>
      <c r="T63" s="104">
        <v>0</v>
      </c>
    </row>
    <row r="64" spans="1:20" ht="16.5" customHeight="1">
      <c r="A64" s="102">
        <v>51</v>
      </c>
      <c r="B64" s="118" t="s">
        <v>232</v>
      </c>
      <c r="C64" s="103">
        <f t="shared" si="2"/>
        <v>114</v>
      </c>
      <c r="D64" s="104">
        <v>0</v>
      </c>
      <c r="E64" s="104">
        <v>0</v>
      </c>
      <c r="F64" s="104">
        <v>80</v>
      </c>
      <c r="G64" s="104">
        <v>11</v>
      </c>
      <c r="H64" s="104">
        <v>12</v>
      </c>
      <c r="I64" s="104">
        <v>9</v>
      </c>
      <c r="J64" s="104">
        <v>2</v>
      </c>
      <c r="K64" s="104">
        <v>0</v>
      </c>
      <c r="L64" s="104">
        <v>2</v>
      </c>
      <c r="M64" s="104">
        <v>43</v>
      </c>
      <c r="N64" s="104">
        <v>14</v>
      </c>
      <c r="O64" s="104">
        <v>16</v>
      </c>
      <c r="P64" s="104">
        <v>52</v>
      </c>
      <c r="Q64" s="104">
        <v>40</v>
      </c>
      <c r="R64" s="104">
        <v>7</v>
      </c>
      <c r="S64" s="104">
        <v>20</v>
      </c>
      <c r="T64" s="104">
        <v>0</v>
      </c>
    </row>
    <row r="65" spans="1:20" ht="16.5" customHeight="1">
      <c r="A65" s="102">
        <v>52</v>
      </c>
      <c r="B65" s="119" t="s">
        <v>89</v>
      </c>
      <c r="C65" s="103">
        <f t="shared" si="2"/>
        <v>127</v>
      </c>
      <c r="D65" s="104">
        <v>0</v>
      </c>
      <c r="E65" s="104">
        <v>0</v>
      </c>
      <c r="F65" s="104">
        <v>70</v>
      </c>
      <c r="G65" s="104">
        <v>8</v>
      </c>
      <c r="H65" s="104">
        <v>18</v>
      </c>
      <c r="I65" s="104">
        <v>22</v>
      </c>
      <c r="J65" s="104">
        <v>9</v>
      </c>
      <c r="K65" s="104">
        <v>0</v>
      </c>
      <c r="L65" s="104">
        <v>1</v>
      </c>
      <c r="M65" s="104">
        <v>68</v>
      </c>
      <c r="N65" s="104">
        <v>4</v>
      </c>
      <c r="O65" s="104">
        <v>25</v>
      </c>
      <c r="P65" s="104">
        <v>42</v>
      </c>
      <c r="Q65" s="104">
        <v>42</v>
      </c>
      <c r="R65" s="104">
        <v>6</v>
      </c>
      <c r="S65" s="104">
        <v>15</v>
      </c>
      <c r="T65" s="104">
        <v>17</v>
      </c>
    </row>
    <row r="66" spans="1:20" ht="16.5" customHeight="1">
      <c r="A66" s="102">
        <v>53</v>
      </c>
      <c r="B66" s="118" t="s">
        <v>245</v>
      </c>
      <c r="C66" s="103">
        <f t="shared" si="2"/>
        <v>158</v>
      </c>
      <c r="D66" s="104">
        <v>3</v>
      </c>
      <c r="E66" s="104">
        <v>0</v>
      </c>
      <c r="F66" s="104">
        <v>112</v>
      </c>
      <c r="G66" s="104">
        <v>15</v>
      </c>
      <c r="H66" s="104">
        <v>5</v>
      </c>
      <c r="I66" s="104">
        <v>21</v>
      </c>
      <c r="J66" s="104">
        <v>2</v>
      </c>
      <c r="K66" s="104">
        <v>1</v>
      </c>
      <c r="L66" s="104">
        <v>6</v>
      </c>
      <c r="M66" s="104">
        <v>51</v>
      </c>
      <c r="N66" s="104">
        <v>7</v>
      </c>
      <c r="O66" s="104">
        <v>46</v>
      </c>
      <c r="P66" s="104">
        <v>7</v>
      </c>
      <c r="Q66" s="104">
        <v>60</v>
      </c>
      <c r="R66" s="104">
        <v>7</v>
      </c>
      <c r="S66" s="104">
        <v>32</v>
      </c>
      <c r="T66" s="104">
        <v>59</v>
      </c>
    </row>
    <row r="67" spans="1:20" ht="16.5" customHeight="1">
      <c r="A67" s="102">
        <v>54</v>
      </c>
      <c r="B67" s="118" t="s">
        <v>233</v>
      </c>
      <c r="C67" s="103">
        <f t="shared" si="2"/>
        <v>190</v>
      </c>
      <c r="D67" s="104">
        <v>0</v>
      </c>
      <c r="E67" s="104">
        <v>0</v>
      </c>
      <c r="F67" s="104">
        <v>148</v>
      </c>
      <c r="G67" s="104">
        <v>20</v>
      </c>
      <c r="H67" s="104">
        <v>6</v>
      </c>
      <c r="I67" s="111">
        <v>16</v>
      </c>
      <c r="J67" s="111">
        <v>0</v>
      </c>
      <c r="K67" s="111">
        <v>0</v>
      </c>
      <c r="L67" s="111">
        <v>20</v>
      </c>
      <c r="M67" s="104">
        <v>52</v>
      </c>
      <c r="N67" s="104">
        <v>23</v>
      </c>
      <c r="O67" s="104">
        <v>19</v>
      </c>
      <c r="P67" s="104">
        <v>1</v>
      </c>
      <c r="Q67" s="104">
        <v>65</v>
      </c>
      <c r="R67" s="104">
        <v>0</v>
      </c>
      <c r="S67" s="104">
        <v>13</v>
      </c>
      <c r="T67" s="104">
        <v>1</v>
      </c>
    </row>
    <row r="68" spans="1:20" ht="16.5" customHeight="1">
      <c r="A68" s="102">
        <v>55</v>
      </c>
      <c r="B68" s="119" t="s">
        <v>250</v>
      </c>
      <c r="C68" s="103">
        <f t="shared" si="2"/>
        <v>0</v>
      </c>
      <c r="D68" s="104"/>
      <c r="E68" s="104"/>
      <c r="F68" s="104"/>
      <c r="G68" s="104"/>
      <c r="H68" s="104"/>
      <c r="I68" s="104"/>
      <c r="J68" s="104"/>
      <c r="K68" s="104"/>
      <c r="L68" s="104"/>
      <c r="M68" s="104"/>
      <c r="N68" s="104"/>
      <c r="O68" s="104"/>
      <c r="P68" s="104"/>
      <c r="Q68" s="104"/>
      <c r="R68" s="104"/>
      <c r="S68" s="104"/>
      <c r="T68" s="104"/>
    </row>
    <row r="69" spans="1:20" ht="16.5" customHeight="1">
      <c r="A69" s="102">
        <v>56</v>
      </c>
      <c r="B69" s="119" t="s">
        <v>93</v>
      </c>
      <c r="C69" s="103">
        <f t="shared" si="2"/>
        <v>95</v>
      </c>
      <c r="D69" s="104">
        <v>0</v>
      </c>
      <c r="E69" s="104">
        <v>0</v>
      </c>
      <c r="F69" s="104">
        <v>65</v>
      </c>
      <c r="G69" s="104">
        <v>12</v>
      </c>
      <c r="H69" s="104">
        <v>6</v>
      </c>
      <c r="I69" s="104">
        <v>6</v>
      </c>
      <c r="J69" s="104">
        <v>6</v>
      </c>
      <c r="K69" s="104">
        <v>0</v>
      </c>
      <c r="L69" s="104">
        <v>10</v>
      </c>
      <c r="M69" s="104">
        <v>51</v>
      </c>
      <c r="N69" s="104">
        <v>8</v>
      </c>
      <c r="O69" s="104">
        <v>42</v>
      </c>
      <c r="P69" s="104">
        <v>0</v>
      </c>
      <c r="Q69" s="104">
        <v>47</v>
      </c>
      <c r="R69" s="104">
        <v>0</v>
      </c>
      <c r="S69" s="104">
        <v>11</v>
      </c>
      <c r="T69" s="104">
        <v>8</v>
      </c>
    </row>
    <row r="70" spans="1:20" ht="16.5" customHeight="1">
      <c r="A70" s="102">
        <v>57</v>
      </c>
      <c r="B70" s="119" t="s">
        <v>90</v>
      </c>
      <c r="C70" s="103">
        <f t="shared" si="2"/>
        <v>111</v>
      </c>
      <c r="D70" s="104">
        <v>0</v>
      </c>
      <c r="E70" s="104">
        <v>0</v>
      </c>
      <c r="F70" s="104">
        <v>77</v>
      </c>
      <c r="G70" s="104">
        <v>16</v>
      </c>
      <c r="H70" s="104">
        <v>1</v>
      </c>
      <c r="I70" s="104">
        <v>15</v>
      </c>
      <c r="J70" s="104">
        <v>2</v>
      </c>
      <c r="K70" s="104">
        <v>0</v>
      </c>
      <c r="L70" s="104">
        <v>9</v>
      </c>
      <c r="M70" s="104">
        <v>23</v>
      </c>
      <c r="N70" s="104">
        <v>8</v>
      </c>
      <c r="O70" s="104">
        <v>85</v>
      </c>
      <c r="P70" s="104">
        <v>17</v>
      </c>
      <c r="Q70" s="104">
        <v>48</v>
      </c>
      <c r="R70" s="104">
        <v>9</v>
      </c>
      <c r="S70" s="104">
        <v>16</v>
      </c>
      <c r="T70" s="104">
        <v>0</v>
      </c>
    </row>
    <row r="71" spans="1:20" ht="16.5" customHeight="1">
      <c r="A71" s="102">
        <v>58</v>
      </c>
      <c r="B71" s="119" t="s">
        <v>91</v>
      </c>
      <c r="C71" s="103">
        <f t="shared" si="2"/>
        <v>132</v>
      </c>
      <c r="D71" s="104">
        <v>2</v>
      </c>
      <c r="E71" s="104">
        <v>0</v>
      </c>
      <c r="F71" s="104">
        <v>101</v>
      </c>
      <c r="G71" s="104">
        <v>11</v>
      </c>
      <c r="H71" s="104">
        <v>1</v>
      </c>
      <c r="I71" s="104">
        <v>12</v>
      </c>
      <c r="J71" s="104">
        <v>5</v>
      </c>
      <c r="K71" s="104">
        <v>0</v>
      </c>
      <c r="L71" s="104">
        <v>0</v>
      </c>
      <c r="M71" s="104">
        <v>59</v>
      </c>
      <c r="N71" s="104">
        <v>5</v>
      </c>
      <c r="O71" s="104">
        <v>36</v>
      </c>
      <c r="P71" s="104">
        <v>2</v>
      </c>
      <c r="Q71" s="104">
        <v>66</v>
      </c>
      <c r="R71" s="104">
        <v>0</v>
      </c>
      <c r="S71" s="104">
        <v>7</v>
      </c>
      <c r="T71" s="104">
        <v>0</v>
      </c>
    </row>
    <row r="72" spans="1:20" ht="16.5" customHeight="1">
      <c r="A72" s="102">
        <v>59</v>
      </c>
      <c r="B72" s="119" t="s">
        <v>92</v>
      </c>
      <c r="C72" s="103">
        <f t="shared" si="2"/>
        <v>290</v>
      </c>
      <c r="D72" s="104">
        <v>2</v>
      </c>
      <c r="E72" s="104">
        <v>0</v>
      </c>
      <c r="F72" s="104">
        <v>201</v>
      </c>
      <c r="G72" s="104">
        <v>28</v>
      </c>
      <c r="H72" s="104">
        <v>21</v>
      </c>
      <c r="I72" s="104">
        <v>38</v>
      </c>
      <c r="J72" s="104">
        <v>0</v>
      </c>
      <c r="K72" s="104">
        <v>0</v>
      </c>
      <c r="L72" s="104">
        <v>6</v>
      </c>
      <c r="M72" s="104">
        <v>109</v>
      </c>
      <c r="N72" s="104">
        <v>25</v>
      </c>
      <c r="O72" s="104">
        <v>178</v>
      </c>
      <c r="P72" s="104">
        <v>61</v>
      </c>
      <c r="Q72" s="104">
        <v>107</v>
      </c>
      <c r="R72" s="104">
        <v>14</v>
      </c>
      <c r="S72" s="104">
        <v>60</v>
      </c>
      <c r="T72" s="104">
        <v>32</v>
      </c>
    </row>
    <row r="73" spans="1:20" ht="16.5" customHeight="1">
      <c r="A73" s="102">
        <v>60</v>
      </c>
      <c r="B73" s="118" t="s">
        <v>234</v>
      </c>
      <c r="C73" s="103">
        <f t="shared" si="2"/>
        <v>117</v>
      </c>
      <c r="D73" s="104">
        <v>0</v>
      </c>
      <c r="E73" s="104">
        <v>0</v>
      </c>
      <c r="F73" s="104">
        <v>91</v>
      </c>
      <c r="G73" s="104">
        <v>19</v>
      </c>
      <c r="H73" s="104">
        <v>2</v>
      </c>
      <c r="I73" s="104">
        <v>2</v>
      </c>
      <c r="J73" s="104">
        <v>3</v>
      </c>
      <c r="K73" s="104">
        <v>0</v>
      </c>
      <c r="L73" s="104">
        <v>0</v>
      </c>
      <c r="M73" s="104">
        <v>20</v>
      </c>
      <c r="N73" s="104">
        <v>9</v>
      </c>
      <c r="O73" s="104">
        <v>13</v>
      </c>
      <c r="P73" s="104">
        <v>0</v>
      </c>
      <c r="Q73" s="104">
        <v>50</v>
      </c>
      <c r="R73" s="104">
        <v>0</v>
      </c>
      <c r="S73" s="104">
        <v>30</v>
      </c>
      <c r="T73" s="104">
        <v>0</v>
      </c>
    </row>
    <row r="74" spans="1:20" ht="16.5" customHeight="1">
      <c r="A74" s="102">
        <v>61</v>
      </c>
      <c r="B74" s="118" t="s">
        <v>235</v>
      </c>
      <c r="C74" s="103">
        <f t="shared" si="2"/>
        <v>114</v>
      </c>
      <c r="D74" s="104">
        <v>0</v>
      </c>
      <c r="E74" s="104">
        <v>0</v>
      </c>
      <c r="F74" s="104">
        <v>92</v>
      </c>
      <c r="G74" s="104">
        <v>8</v>
      </c>
      <c r="H74" s="104">
        <v>1</v>
      </c>
      <c r="I74" s="104">
        <v>11</v>
      </c>
      <c r="J74" s="104">
        <v>2</v>
      </c>
      <c r="K74" s="104">
        <v>0</v>
      </c>
      <c r="L74" s="104">
        <v>0</v>
      </c>
      <c r="M74" s="104">
        <v>17</v>
      </c>
      <c r="N74" s="104">
        <v>16</v>
      </c>
      <c r="O74" s="104">
        <v>9</v>
      </c>
      <c r="P74" s="104">
        <v>0</v>
      </c>
      <c r="Q74" s="104">
        <v>54</v>
      </c>
      <c r="R74" s="104">
        <v>3</v>
      </c>
      <c r="S74" s="104">
        <v>21</v>
      </c>
      <c r="T74" s="104">
        <v>0</v>
      </c>
    </row>
    <row r="75" spans="1:20" ht="16.5" customHeight="1">
      <c r="A75" s="102">
        <v>62</v>
      </c>
      <c r="B75" s="119" t="s">
        <v>94</v>
      </c>
      <c r="C75" s="103">
        <f t="shared" si="2"/>
        <v>116</v>
      </c>
      <c r="D75" s="104">
        <v>3</v>
      </c>
      <c r="E75" s="104">
        <v>0</v>
      </c>
      <c r="F75" s="104">
        <v>85</v>
      </c>
      <c r="G75" s="104">
        <v>4</v>
      </c>
      <c r="H75" s="104">
        <v>3</v>
      </c>
      <c r="I75" s="104">
        <v>21</v>
      </c>
      <c r="J75" s="104">
        <v>0</v>
      </c>
      <c r="K75" s="104">
        <v>1</v>
      </c>
      <c r="L75" s="104">
        <v>2</v>
      </c>
      <c r="M75" s="104">
        <v>26</v>
      </c>
      <c r="N75" s="104">
        <v>12</v>
      </c>
      <c r="O75" s="104">
        <v>0</v>
      </c>
      <c r="P75" s="104">
        <v>0</v>
      </c>
      <c r="Q75" s="104">
        <v>41</v>
      </c>
      <c r="R75" s="104">
        <v>10</v>
      </c>
      <c r="S75" s="104">
        <v>29</v>
      </c>
      <c r="T75" s="104">
        <v>36</v>
      </c>
    </row>
    <row r="76" spans="1:20" ht="16.5" customHeight="1">
      <c r="A76" s="102">
        <v>63</v>
      </c>
      <c r="B76" s="119" t="s">
        <v>95</v>
      </c>
      <c r="C76" s="103">
        <f t="shared" si="2"/>
        <v>116</v>
      </c>
      <c r="D76" s="104">
        <v>0</v>
      </c>
      <c r="E76" s="104">
        <v>0</v>
      </c>
      <c r="F76" s="104">
        <v>78</v>
      </c>
      <c r="G76" s="104">
        <v>13</v>
      </c>
      <c r="H76" s="104">
        <v>8</v>
      </c>
      <c r="I76" s="104">
        <v>10</v>
      </c>
      <c r="J76" s="104">
        <v>7</v>
      </c>
      <c r="K76" s="104">
        <v>0</v>
      </c>
      <c r="L76" s="104">
        <v>13</v>
      </c>
      <c r="M76" s="104">
        <v>46</v>
      </c>
      <c r="N76" s="104">
        <v>7</v>
      </c>
      <c r="O76" s="104">
        <v>36</v>
      </c>
      <c r="P76" s="104">
        <v>3</v>
      </c>
      <c r="Q76" s="104">
        <v>49</v>
      </c>
      <c r="R76" s="104">
        <v>0</v>
      </c>
      <c r="S76" s="104">
        <v>13</v>
      </c>
      <c r="T76" s="104">
        <v>15</v>
      </c>
    </row>
    <row r="77" spans="1:17" ht="15.75">
      <c r="A77" s="4"/>
      <c r="B77" s="4"/>
      <c r="C77" s="4"/>
      <c r="D77" s="4"/>
      <c r="E77" s="4"/>
      <c r="F77" s="4"/>
      <c r="G77" s="4"/>
      <c r="H77" s="4"/>
      <c r="I77" s="4"/>
      <c r="J77" s="4"/>
      <c r="K77" s="4"/>
      <c r="L77" s="4"/>
      <c r="M77" s="4"/>
      <c r="N77" s="4"/>
      <c r="O77" s="4"/>
      <c r="P77" s="4"/>
      <c r="Q77" s="4"/>
    </row>
    <row r="78" spans="1:20" ht="15.75">
      <c r="A78" s="1"/>
      <c r="B78" s="325" t="s">
        <v>97</v>
      </c>
      <c r="C78" s="325"/>
      <c r="D78" s="325"/>
      <c r="E78" s="325"/>
      <c r="F78" s="70"/>
      <c r="G78" s="70"/>
      <c r="H78" s="70"/>
      <c r="I78" s="70"/>
      <c r="J78" s="70"/>
      <c r="K78" s="70"/>
      <c r="L78" s="53"/>
      <c r="M78" s="53"/>
      <c r="N78" s="70" t="s">
        <v>163</v>
      </c>
      <c r="O78" s="53"/>
      <c r="P78" s="53"/>
      <c r="Q78" s="53"/>
      <c r="R78" s="53"/>
      <c r="S78" s="53"/>
      <c r="T78" s="53"/>
    </row>
    <row r="79" spans="1:20" ht="15.75">
      <c r="A79" s="1"/>
      <c r="B79" s="326" t="s">
        <v>132</v>
      </c>
      <c r="C79" s="326"/>
      <c r="D79" s="326"/>
      <c r="E79" s="326"/>
      <c r="F79" s="5"/>
      <c r="G79" s="5"/>
      <c r="H79" s="5"/>
      <c r="I79" s="5"/>
      <c r="J79" s="5"/>
      <c r="K79" s="5"/>
      <c r="L79" s="53"/>
      <c r="M79" s="53"/>
      <c r="N79" s="327" t="s">
        <v>133</v>
      </c>
      <c r="O79" s="327"/>
      <c r="P79" s="327"/>
      <c r="Q79" s="327"/>
      <c r="R79" s="327"/>
      <c r="S79" s="327"/>
      <c r="T79" s="327"/>
    </row>
    <row r="80" spans="1:20" ht="16.5">
      <c r="A80" s="4"/>
      <c r="B80" s="320" t="s">
        <v>98</v>
      </c>
      <c r="C80" s="320"/>
      <c r="D80" s="320"/>
      <c r="E80" s="320"/>
      <c r="F80" s="4"/>
      <c r="G80" s="4"/>
      <c r="H80" s="4"/>
      <c r="I80" s="4"/>
      <c r="J80" s="4"/>
      <c r="K80" s="4"/>
      <c r="L80" s="4"/>
      <c r="M80" s="4"/>
      <c r="N80" s="321" t="s">
        <v>99</v>
      </c>
      <c r="O80" s="321"/>
      <c r="P80" s="321"/>
      <c r="Q80" s="321"/>
      <c r="R80" s="321"/>
      <c r="S80" s="321"/>
      <c r="T80" s="321"/>
    </row>
    <row r="81" spans="1:17" ht="15.75">
      <c r="A81" s="4"/>
      <c r="B81" s="4"/>
      <c r="C81" s="4"/>
      <c r="D81" s="4"/>
      <c r="E81" s="4"/>
      <c r="F81" s="4"/>
      <c r="G81" s="4"/>
      <c r="H81" s="4"/>
      <c r="I81" s="4"/>
      <c r="J81" s="4"/>
      <c r="K81" s="4"/>
      <c r="L81" s="4"/>
      <c r="M81" s="4"/>
      <c r="N81" s="4"/>
      <c r="O81" s="4"/>
      <c r="P81" s="4"/>
      <c r="Q81" s="4"/>
    </row>
    <row r="87" spans="1:20" ht="15.75">
      <c r="A87" s="71" t="s">
        <v>100</v>
      </c>
      <c r="B87" s="72"/>
      <c r="C87" s="72"/>
      <c r="D87" s="72"/>
      <c r="E87" s="72"/>
      <c r="F87" s="72"/>
      <c r="G87" s="72"/>
      <c r="H87" s="72"/>
      <c r="I87" s="72"/>
      <c r="J87" s="72"/>
      <c r="K87" s="72"/>
      <c r="L87" s="72"/>
      <c r="M87" s="72"/>
      <c r="N87" s="72"/>
      <c r="O87" s="72"/>
      <c r="P87" s="72"/>
      <c r="Q87" s="72"/>
      <c r="R87" s="72"/>
      <c r="S87" s="72"/>
      <c r="T87" s="72"/>
    </row>
    <row r="88" spans="1:20" ht="15.75">
      <c r="A88" s="73"/>
      <c r="B88" s="8" t="s">
        <v>164</v>
      </c>
      <c r="C88" s="8"/>
      <c r="D88" s="8"/>
      <c r="E88" s="8"/>
      <c r="F88" s="8"/>
      <c r="G88" s="8"/>
      <c r="H88" s="8"/>
      <c r="I88" s="73"/>
      <c r="J88" s="73"/>
      <c r="K88" s="73"/>
      <c r="L88" s="73"/>
      <c r="M88" s="73"/>
      <c r="N88" s="73"/>
      <c r="O88" s="73"/>
      <c r="P88" s="73"/>
      <c r="Q88" s="73"/>
      <c r="R88" s="73"/>
      <c r="S88" s="73"/>
      <c r="T88" s="73"/>
    </row>
    <row r="89" spans="1:20" ht="15.75">
      <c r="A89" s="74"/>
      <c r="B89" s="8" t="s">
        <v>165</v>
      </c>
      <c r="C89" s="49"/>
      <c r="D89" s="49"/>
      <c r="E89" s="49"/>
      <c r="F89" s="49"/>
      <c r="G89" s="49"/>
      <c r="H89" s="49"/>
      <c r="I89" s="74"/>
      <c r="J89" s="74"/>
      <c r="K89" s="74"/>
      <c r="L89" s="74"/>
      <c r="M89" s="74"/>
      <c r="N89" s="74"/>
      <c r="O89" s="74"/>
      <c r="P89" s="74"/>
      <c r="Q89" s="74"/>
      <c r="R89" s="74"/>
      <c r="S89" s="74"/>
      <c r="T89" s="74"/>
    </row>
  </sheetData>
  <sheetProtection/>
  <mergeCells count="39">
    <mergeCell ref="K7:T8"/>
    <mergeCell ref="D8:J8"/>
    <mergeCell ref="P6:T6"/>
    <mergeCell ref="P3:T3"/>
    <mergeCell ref="A4:C4"/>
    <mergeCell ref="E4:N4"/>
    <mergeCell ref="P4:T4"/>
    <mergeCell ref="A5:C5"/>
    <mergeCell ref="P5:T5"/>
    <mergeCell ref="K9:M10"/>
    <mergeCell ref="S9:S11"/>
    <mergeCell ref="A2:C2"/>
    <mergeCell ref="E2:N2"/>
    <mergeCell ref="P2:T2"/>
    <mergeCell ref="A3:D3"/>
    <mergeCell ref="E3:N3"/>
    <mergeCell ref="A7:B11"/>
    <mergeCell ref="C7:C11"/>
    <mergeCell ref="D7:J7"/>
    <mergeCell ref="T9:T11"/>
    <mergeCell ref="D10:D11"/>
    <mergeCell ref="E10:E11"/>
    <mergeCell ref="F10:F11"/>
    <mergeCell ref="G10:G11"/>
    <mergeCell ref="H10:H11"/>
    <mergeCell ref="D9:E9"/>
    <mergeCell ref="F9:G9"/>
    <mergeCell ref="H9:I9"/>
    <mergeCell ref="J9:J11"/>
    <mergeCell ref="B80:E80"/>
    <mergeCell ref="N80:T80"/>
    <mergeCell ref="I10:I11"/>
    <mergeCell ref="A13:B13"/>
    <mergeCell ref="B78:E78"/>
    <mergeCell ref="B79:E79"/>
    <mergeCell ref="N79:T79"/>
    <mergeCell ref="N9:P10"/>
    <mergeCell ref="Q9:Q11"/>
    <mergeCell ref="R9:R11"/>
  </mergeCells>
  <printOptions/>
  <pageMargins left="0.7086614173228347" right="0.7086614173228347" top="0.17" bottom="0.19"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48" customWidth="1"/>
    <col min="2" max="2" width="14.625" style="48" customWidth="1"/>
    <col min="3" max="3" width="10.625" style="48" customWidth="1"/>
    <col min="4" max="4" width="6.875" style="48" customWidth="1"/>
    <col min="5" max="8" width="5.00390625" style="48" customWidth="1"/>
    <col min="9" max="9" width="5.625" style="48" customWidth="1"/>
    <col min="10" max="10" width="5.00390625" style="48" customWidth="1"/>
    <col min="11" max="11" width="5.75390625" style="48" customWidth="1"/>
    <col min="12" max="12" width="5.375" style="48" customWidth="1"/>
    <col min="13" max="13" width="5.00390625" style="48" customWidth="1"/>
    <col min="14" max="14" width="5.375" style="48" customWidth="1"/>
    <col min="15" max="15" width="5.00390625" style="48" customWidth="1"/>
    <col min="16" max="16" width="5.75390625" style="48" customWidth="1"/>
    <col min="17" max="20" width="5.00390625" style="48" customWidth="1"/>
    <col min="21" max="16384" width="8.00390625" style="48" customWidth="1"/>
  </cols>
  <sheetData>
    <row r="2" spans="1:21" ht="16.5" customHeight="1">
      <c r="A2" s="370" t="s">
        <v>104</v>
      </c>
      <c r="B2" s="370"/>
      <c r="C2" s="370"/>
      <c r="D2" s="369" t="s">
        <v>105</v>
      </c>
      <c r="E2" s="369"/>
      <c r="F2" s="369"/>
      <c r="G2" s="369"/>
      <c r="H2" s="369"/>
      <c r="I2" s="369"/>
      <c r="J2" s="369"/>
      <c r="K2" s="369"/>
      <c r="L2" s="369"/>
      <c r="M2" s="369"/>
      <c r="N2" s="369"/>
      <c r="O2" s="57"/>
      <c r="P2" s="57" t="s">
        <v>101</v>
      </c>
      <c r="Q2" s="57"/>
      <c r="R2" s="57"/>
      <c r="S2" s="57"/>
      <c r="T2" s="57"/>
      <c r="U2" s="57"/>
    </row>
    <row r="3" spans="1:21" ht="16.5" customHeight="1">
      <c r="A3" s="370" t="s">
        <v>106</v>
      </c>
      <c r="B3" s="370"/>
      <c r="C3" s="370"/>
      <c r="D3" s="369"/>
      <c r="E3" s="369"/>
      <c r="F3" s="369"/>
      <c r="G3" s="369"/>
      <c r="H3" s="369"/>
      <c r="I3" s="369"/>
      <c r="J3" s="369"/>
      <c r="K3" s="369"/>
      <c r="L3" s="369"/>
      <c r="M3" s="369"/>
      <c r="N3" s="369"/>
      <c r="O3" s="42"/>
      <c r="P3" s="42" t="s">
        <v>3</v>
      </c>
      <c r="Q3" s="42"/>
      <c r="R3" s="42"/>
      <c r="S3" s="42"/>
      <c r="T3" s="42"/>
      <c r="U3" s="42"/>
    </row>
    <row r="4" spans="1:21" ht="16.5" customHeight="1">
      <c r="A4" s="370" t="s">
        <v>55</v>
      </c>
      <c r="B4" s="370"/>
      <c r="C4" s="370"/>
      <c r="D4" s="320" t="s">
        <v>107</v>
      </c>
      <c r="E4" s="320"/>
      <c r="F4" s="320"/>
      <c r="G4" s="320"/>
      <c r="H4" s="320"/>
      <c r="I4" s="320"/>
      <c r="J4" s="320"/>
      <c r="K4" s="320"/>
      <c r="L4" s="320"/>
      <c r="M4" s="320"/>
      <c r="N4" s="320"/>
      <c r="O4" s="42"/>
      <c r="P4" s="42" t="s">
        <v>102</v>
      </c>
      <c r="Q4" s="42"/>
      <c r="R4" s="42"/>
      <c r="S4" s="42"/>
      <c r="T4" s="42"/>
      <c r="U4" s="42"/>
    </row>
    <row r="5" spans="1:21" ht="16.5" customHeight="1">
      <c r="A5" s="371" t="s">
        <v>96</v>
      </c>
      <c r="B5" s="371"/>
      <c r="C5" s="371"/>
      <c r="M5" s="58"/>
      <c r="N5" s="58"/>
      <c r="O5" s="42"/>
      <c r="P5" s="42" t="s">
        <v>108</v>
      </c>
      <c r="Q5" s="42"/>
      <c r="R5" s="42"/>
      <c r="S5" s="42"/>
      <c r="T5" s="42"/>
      <c r="U5" s="42"/>
    </row>
    <row r="6" spans="12:21" ht="16.5" customHeight="1">
      <c r="L6" s="59"/>
      <c r="M6" s="59"/>
      <c r="N6" s="59"/>
      <c r="O6" s="44"/>
      <c r="P6" s="43" t="s">
        <v>109</v>
      </c>
      <c r="Q6" s="44"/>
      <c r="R6" s="44"/>
      <c r="S6" s="44"/>
      <c r="T6" s="44"/>
      <c r="U6" s="60"/>
    </row>
    <row r="7" spans="1:21" s="62" customFormat="1" ht="15.75" customHeight="1">
      <c r="A7" s="337" t="s">
        <v>30</v>
      </c>
      <c r="B7" s="372"/>
      <c r="C7" s="360" t="s">
        <v>110</v>
      </c>
      <c r="D7" s="363" t="s">
        <v>111</v>
      </c>
      <c r="E7" s="364"/>
      <c r="F7" s="364"/>
      <c r="G7" s="364"/>
      <c r="H7" s="364"/>
      <c r="I7" s="364"/>
      <c r="J7" s="364"/>
      <c r="K7" s="364"/>
      <c r="L7" s="364"/>
      <c r="M7" s="364"/>
      <c r="N7" s="364"/>
      <c r="O7" s="364"/>
      <c r="P7" s="364"/>
      <c r="Q7" s="364"/>
      <c r="R7" s="364"/>
      <c r="S7" s="365"/>
      <c r="T7" s="360" t="s">
        <v>112</v>
      </c>
      <c r="U7" s="61"/>
    </row>
    <row r="8" spans="1:20" s="63" customFormat="1" ht="12.75" customHeight="1">
      <c r="A8" s="339"/>
      <c r="B8" s="373"/>
      <c r="C8" s="361"/>
      <c r="D8" s="360" t="s">
        <v>103</v>
      </c>
      <c r="E8" s="363" t="s">
        <v>6</v>
      </c>
      <c r="F8" s="364"/>
      <c r="G8" s="364"/>
      <c r="H8" s="364"/>
      <c r="I8" s="364"/>
      <c r="J8" s="364"/>
      <c r="K8" s="364"/>
      <c r="L8" s="364"/>
      <c r="M8" s="364"/>
      <c r="N8" s="364"/>
      <c r="O8" s="364"/>
      <c r="P8" s="364"/>
      <c r="Q8" s="364"/>
      <c r="R8" s="364"/>
      <c r="S8" s="365"/>
      <c r="T8" s="361"/>
    </row>
    <row r="9" spans="1:20" s="63" customFormat="1" ht="43.5" customHeight="1">
      <c r="A9" s="339"/>
      <c r="B9" s="373"/>
      <c r="C9" s="361"/>
      <c r="D9" s="361"/>
      <c r="E9" s="366" t="s">
        <v>113</v>
      </c>
      <c r="F9" s="367"/>
      <c r="G9" s="368"/>
      <c r="H9" s="366" t="s">
        <v>114</v>
      </c>
      <c r="I9" s="367"/>
      <c r="J9" s="368"/>
      <c r="K9" s="366" t="s">
        <v>115</v>
      </c>
      <c r="L9" s="368"/>
      <c r="M9" s="366" t="s">
        <v>116</v>
      </c>
      <c r="N9" s="367"/>
      <c r="O9" s="368"/>
      <c r="P9" s="360" t="s">
        <v>117</v>
      </c>
      <c r="Q9" s="360" t="s">
        <v>118</v>
      </c>
      <c r="R9" s="360" t="s">
        <v>119</v>
      </c>
      <c r="S9" s="360" t="s">
        <v>120</v>
      </c>
      <c r="T9" s="361"/>
    </row>
    <row r="10" spans="1:20" s="63" customFormat="1" ht="44.25" customHeight="1">
      <c r="A10" s="341"/>
      <c r="B10" s="374"/>
      <c r="C10" s="362"/>
      <c r="D10" s="362"/>
      <c r="E10" s="40" t="s">
        <v>121</v>
      </c>
      <c r="F10" s="17" t="s">
        <v>122</v>
      </c>
      <c r="G10" s="17" t="s">
        <v>123</v>
      </c>
      <c r="H10" s="17" t="s">
        <v>124</v>
      </c>
      <c r="I10" s="17" t="s">
        <v>125</v>
      </c>
      <c r="J10" s="17" t="s">
        <v>126</v>
      </c>
      <c r="K10" s="17" t="s">
        <v>122</v>
      </c>
      <c r="L10" s="17" t="s">
        <v>127</v>
      </c>
      <c r="M10" s="17" t="s">
        <v>128</v>
      </c>
      <c r="N10" s="17" t="s">
        <v>129</v>
      </c>
      <c r="O10" s="17" t="s">
        <v>130</v>
      </c>
      <c r="P10" s="362"/>
      <c r="Q10" s="362"/>
      <c r="R10" s="362"/>
      <c r="S10" s="362"/>
      <c r="T10" s="362"/>
    </row>
    <row r="11" spans="1:20" ht="16.5" customHeight="1">
      <c r="A11" s="106" t="s">
        <v>56</v>
      </c>
      <c r="B11" s="105" t="s">
        <v>5</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358" t="s">
        <v>15</v>
      </c>
      <c r="B12" s="359"/>
      <c r="C12" s="108">
        <f>SUM(C13:C75)</f>
        <v>9536</v>
      </c>
      <c r="D12" s="108">
        <f aca="true" t="shared" si="0" ref="D12:T12">SUM(D13:D75)</f>
        <v>9128</v>
      </c>
      <c r="E12" s="108">
        <f t="shared" si="0"/>
        <v>5</v>
      </c>
      <c r="F12" s="108">
        <f t="shared" si="0"/>
        <v>438</v>
      </c>
      <c r="G12" s="108">
        <f t="shared" si="0"/>
        <v>2950</v>
      </c>
      <c r="H12" s="108">
        <f t="shared" si="0"/>
        <v>0</v>
      </c>
      <c r="I12" s="108">
        <f t="shared" si="0"/>
        <v>9</v>
      </c>
      <c r="J12" s="108">
        <f t="shared" si="0"/>
        <v>428</v>
      </c>
      <c r="K12" s="108">
        <f t="shared" si="0"/>
        <v>300</v>
      </c>
      <c r="L12" s="108">
        <f t="shared" si="0"/>
        <v>1257</v>
      </c>
      <c r="M12" s="108">
        <f t="shared" si="0"/>
        <v>1</v>
      </c>
      <c r="N12" s="108">
        <f t="shared" si="0"/>
        <v>30</v>
      </c>
      <c r="O12" s="108">
        <f t="shared" si="0"/>
        <v>1176</v>
      </c>
      <c r="P12" s="108">
        <f t="shared" si="0"/>
        <v>434</v>
      </c>
      <c r="Q12" s="108">
        <f t="shared" si="0"/>
        <v>1030</v>
      </c>
      <c r="R12" s="108">
        <f t="shared" si="0"/>
        <v>13</v>
      </c>
      <c r="S12" s="108">
        <f t="shared" si="0"/>
        <v>672</v>
      </c>
      <c r="T12" s="108">
        <f t="shared" si="0"/>
        <v>379</v>
      </c>
    </row>
    <row r="13" spans="1:20" ht="18" customHeight="1">
      <c r="A13" s="107" t="s">
        <v>22</v>
      </c>
      <c r="B13" s="121" t="s">
        <v>220</v>
      </c>
      <c r="C13" s="108">
        <f aca="true" t="shared" si="1" ref="C13:C44">D13+T13</f>
        <v>168</v>
      </c>
      <c r="D13" s="108">
        <f aca="true" t="shared" si="2" ref="D13:D44">E13+F13+G13+H13+I13+J13+K13+L13+M13+N13+O13+P13+Q13+R13+S13</f>
        <v>162</v>
      </c>
      <c r="E13" s="104">
        <v>0</v>
      </c>
      <c r="F13" s="104">
        <v>10</v>
      </c>
      <c r="G13" s="104">
        <v>50</v>
      </c>
      <c r="H13" s="104">
        <v>0</v>
      </c>
      <c r="I13" s="104">
        <v>1</v>
      </c>
      <c r="J13" s="104">
        <v>5</v>
      </c>
      <c r="K13" s="104">
        <v>5</v>
      </c>
      <c r="L13" s="104">
        <v>27</v>
      </c>
      <c r="M13" s="104">
        <v>0</v>
      </c>
      <c r="N13" s="104">
        <v>0</v>
      </c>
      <c r="O13" s="104">
        <v>26</v>
      </c>
      <c r="P13" s="104">
        <v>14</v>
      </c>
      <c r="Q13" s="104">
        <v>18</v>
      </c>
      <c r="R13" s="104">
        <v>0</v>
      </c>
      <c r="S13" s="104">
        <v>6</v>
      </c>
      <c r="T13" s="104">
        <v>6</v>
      </c>
    </row>
    <row r="14" spans="1:20" ht="18" customHeight="1">
      <c r="A14" s="107" t="s">
        <v>23</v>
      </c>
      <c r="B14" s="122" t="s">
        <v>221</v>
      </c>
      <c r="C14" s="108">
        <f t="shared" si="1"/>
        <v>105</v>
      </c>
      <c r="D14" s="108">
        <f t="shared" si="2"/>
        <v>96</v>
      </c>
      <c r="E14" s="104">
        <v>0</v>
      </c>
      <c r="F14" s="104">
        <v>4</v>
      </c>
      <c r="G14" s="104">
        <v>32</v>
      </c>
      <c r="H14" s="104">
        <v>0</v>
      </c>
      <c r="I14" s="104">
        <v>0</v>
      </c>
      <c r="J14" s="104">
        <v>3</v>
      </c>
      <c r="K14" s="104">
        <v>2</v>
      </c>
      <c r="L14" s="104">
        <v>28</v>
      </c>
      <c r="M14" s="104">
        <v>0</v>
      </c>
      <c r="N14" s="104">
        <v>0</v>
      </c>
      <c r="O14" s="104">
        <v>6</v>
      </c>
      <c r="P14" s="104">
        <v>10</v>
      </c>
      <c r="Q14" s="104">
        <v>11</v>
      </c>
      <c r="R14" s="104">
        <v>0</v>
      </c>
      <c r="S14" s="104">
        <v>0</v>
      </c>
      <c r="T14" s="104">
        <v>9</v>
      </c>
    </row>
    <row r="15" spans="1:20" ht="18" customHeight="1">
      <c r="A15" s="107" t="s">
        <v>24</v>
      </c>
      <c r="B15" s="121" t="s">
        <v>251</v>
      </c>
      <c r="C15" s="108">
        <f t="shared" si="1"/>
        <v>139</v>
      </c>
      <c r="D15" s="108">
        <f t="shared" si="2"/>
        <v>136</v>
      </c>
      <c r="E15" s="104">
        <v>0</v>
      </c>
      <c r="F15" s="104">
        <v>7</v>
      </c>
      <c r="G15" s="104">
        <v>55</v>
      </c>
      <c r="H15" s="104">
        <v>0</v>
      </c>
      <c r="I15" s="104">
        <v>1</v>
      </c>
      <c r="J15" s="104">
        <v>6</v>
      </c>
      <c r="K15" s="104">
        <v>0</v>
      </c>
      <c r="L15" s="104">
        <v>16</v>
      </c>
      <c r="M15" s="104">
        <v>0</v>
      </c>
      <c r="N15" s="104">
        <v>0</v>
      </c>
      <c r="O15" s="104">
        <v>18</v>
      </c>
      <c r="P15" s="104">
        <v>5</v>
      </c>
      <c r="Q15" s="104">
        <v>13</v>
      </c>
      <c r="R15" s="104">
        <v>0</v>
      </c>
      <c r="S15" s="104">
        <v>15</v>
      </c>
      <c r="T15" s="104">
        <v>3</v>
      </c>
    </row>
    <row r="16" spans="1:20" ht="18" customHeight="1">
      <c r="A16" s="107" t="s">
        <v>31</v>
      </c>
      <c r="B16" s="125" t="s">
        <v>252</v>
      </c>
      <c r="C16" s="108">
        <f t="shared" si="1"/>
        <v>92</v>
      </c>
      <c r="D16" s="108">
        <f t="shared" si="2"/>
        <v>90</v>
      </c>
      <c r="E16" s="104">
        <v>0</v>
      </c>
      <c r="F16" s="104">
        <v>4</v>
      </c>
      <c r="G16" s="104">
        <v>27</v>
      </c>
      <c r="H16" s="104">
        <v>0</v>
      </c>
      <c r="I16" s="104">
        <v>0</v>
      </c>
      <c r="J16" s="104">
        <v>4</v>
      </c>
      <c r="K16" s="104">
        <v>0</v>
      </c>
      <c r="L16" s="104">
        <v>11</v>
      </c>
      <c r="M16" s="104">
        <v>0</v>
      </c>
      <c r="N16" s="104">
        <v>0</v>
      </c>
      <c r="O16" s="104">
        <v>12</v>
      </c>
      <c r="P16" s="104">
        <v>16</v>
      </c>
      <c r="Q16" s="104">
        <v>11</v>
      </c>
      <c r="R16" s="104">
        <v>0</v>
      </c>
      <c r="S16" s="104">
        <v>5</v>
      </c>
      <c r="T16" s="104">
        <v>2</v>
      </c>
    </row>
    <row r="17" spans="1:20" ht="18" customHeight="1">
      <c r="A17" s="107" t="s">
        <v>32</v>
      </c>
      <c r="B17" s="121" t="s">
        <v>253</v>
      </c>
      <c r="C17" s="108">
        <f t="shared" si="1"/>
        <v>105</v>
      </c>
      <c r="D17" s="108">
        <f t="shared" si="2"/>
        <v>104</v>
      </c>
      <c r="E17" s="104">
        <v>0</v>
      </c>
      <c r="F17" s="104">
        <v>7</v>
      </c>
      <c r="G17" s="104">
        <v>40</v>
      </c>
      <c r="H17" s="104">
        <v>0</v>
      </c>
      <c r="I17" s="104">
        <v>0</v>
      </c>
      <c r="J17" s="104">
        <v>9</v>
      </c>
      <c r="K17" s="104">
        <v>0</v>
      </c>
      <c r="L17" s="104">
        <v>13</v>
      </c>
      <c r="M17" s="104">
        <v>0</v>
      </c>
      <c r="N17" s="104">
        <v>0</v>
      </c>
      <c r="O17" s="104">
        <v>7</v>
      </c>
      <c r="P17" s="104">
        <v>14</v>
      </c>
      <c r="Q17" s="104">
        <v>11</v>
      </c>
      <c r="R17" s="104">
        <v>0</v>
      </c>
      <c r="S17" s="104">
        <v>3</v>
      </c>
      <c r="T17" s="104">
        <v>1</v>
      </c>
    </row>
    <row r="18" spans="1:20" ht="18" customHeight="1">
      <c r="A18" s="107" t="s">
        <v>33</v>
      </c>
      <c r="B18" s="122" t="s">
        <v>229</v>
      </c>
      <c r="C18" s="108">
        <f t="shared" si="1"/>
        <v>131</v>
      </c>
      <c r="D18" s="108">
        <f t="shared" si="2"/>
        <v>127</v>
      </c>
      <c r="E18" s="104">
        <v>1</v>
      </c>
      <c r="F18" s="104">
        <v>6</v>
      </c>
      <c r="G18" s="104">
        <v>33</v>
      </c>
      <c r="H18" s="104">
        <v>0</v>
      </c>
      <c r="I18" s="104">
        <v>0</v>
      </c>
      <c r="J18" s="104">
        <v>12</v>
      </c>
      <c r="K18" s="104">
        <v>2</v>
      </c>
      <c r="L18" s="104">
        <v>20</v>
      </c>
      <c r="M18" s="104">
        <v>0</v>
      </c>
      <c r="N18" s="104">
        <v>0</v>
      </c>
      <c r="O18" s="104">
        <v>26</v>
      </c>
      <c r="P18" s="104">
        <v>9</v>
      </c>
      <c r="Q18" s="104">
        <v>16</v>
      </c>
      <c r="R18" s="104">
        <v>0</v>
      </c>
      <c r="S18" s="104">
        <v>2</v>
      </c>
      <c r="T18" s="104">
        <v>4</v>
      </c>
    </row>
    <row r="19" spans="1:20" ht="18" customHeight="1">
      <c r="A19" s="107" t="s">
        <v>34</v>
      </c>
      <c r="B19" s="122" t="s">
        <v>218</v>
      </c>
      <c r="C19" s="108">
        <f t="shared" si="1"/>
        <v>147</v>
      </c>
      <c r="D19" s="108">
        <f t="shared" si="2"/>
        <v>144</v>
      </c>
      <c r="E19" s="104">
        <v>0</v>
      </c>
      <c r="F19" s="104">
        <v>8</v>
      </c>
      <c r="G19" s="104">
        <v>52</v>
      </c>
      <c r="H19" s="104">
        <v>0</v>
      </c>
      <c r="I19" s="104">
        <v>0</v>
      </c>
      <c r="J19" s="104">
        <v>5</v>
      </c>
      <c r="K19" s="104">
        <v>0</v>
      </c>
      <c r="L19" s="104">
        <v>51</v>
      </c>
      <c r="M19" s="104">
        <v>0</v>
      </c>
      <c r="N19" s="104">
        <v>0</v>
      </c>
      <c r="O19" s="104">
        <v>1</v>
      </c>
      <c r="P19" s="104">
        <v>1</v>
      </c>
      <c r="Q19" s="104">
        <v>17</v>
      </c>
      <c r="R19" s="104">
        <v>0</v>
      </c>
      <c r="S19" s="104">
        <v>9</v>
      </c>
      <c r="T19" s="104">
        <v>3</v>
      </c>
    </row>
    <row r="20" spans="1:20" ht="18" customHeight="1">
      <c r="A20" s="107" t="s">
        <v>35</v>
      </c>
      <c r="B20" s="123" t="s">
        <v>243</v>
      </c>
      <c r="C20" s="108">
        <f t="shared" si="1"/>
        <v>154</v>
      </c>
      <c r="D20" s="108">
        <f t="shared" si="2"/>
        <v>151</v>
      </c>
      <c r="E20" s="104">
        <v>0</v>
      </c>
      <c r="F20" s="104">
        <v>4</v>
      </c>
      <c r="G20" s="104">
        <v>52</v>
      </c>
      <c r="H20" s="104">
        <v>0</v>
      </c>
      <c r="I20" s="104">
        <v>2</v>
      </c>
      <c r="J20" s="104">
        <v>9</v>
      </c>
      <c r="K20" s="104">
        <v>8</v>
      </c>
      <c r="L20" s="104">
        <v>19</v>
      </c>
      <c r="M20" s="104">
        <v>0</v>
      </c>
      <c r="N20" s="104">
        <v>0</v>
      </c>
      <c r="O20" s="104">
        <v>17</v>
      </c>
      <c r="P20" s="104">
        <v>11</v>
      </c>
      <c r="Q20" s="104">
        <v>24</v>
      </c>
      <c r="R20" s="104">
        <v>1</v>
      </c>
      <c r="S20" s="104">
        <v>4</v>
      </c>
      <c r="T20" s="104">
        <v>3</v>
      </c>
    </row>
    <row r="21" spans="1:20" ht="18" customHeight="1">
      <c r="A21" s="107" t="s">
        <v>36</v>
      </c>
      <c r="B21" s="122" t="s">
        <v>222</v>
      </c>
      <c r="C21" s="108">
        <f t="shared" si="1"/>
        <v>130</v>
      </c>
      <c r="D21" s="108">
        <f t="shared" si="2"/>
        <v>116</v>
      </c>
      <c r="E21" s="104">
        <v>0</v>
      </c>
      <c r="F21" s="104">
        <v>4</v>
      </c>
      <c r="G21" s="104">
        <v>34</v>
      </c>
      <c r="H21" s="104">
        <v>0</v>
      </c>
      <c r="I21" s="104">
        <v>0</v>
      </c>
      <c r="J21" s="104">
        <v>4</v>
      </c>
      <c r="K21" s="104">
        <v>1</v>
      </c>
      <c r="L21" s="104">
        <v>12</v>
      </c>
      <c r="M21" s="104">
        <v>0</v>
      </c>
      <c r="N21" s="104">
        <v>0</v>
      </c>
      <c r="O21" s="104">
        <v>27</v>
      </c>
      <c r="P21" s="104">
        <v>5</v>
      </c>
      <c r="Q21" s="104">
        <v>18</v>
      </c>
      <c r="R21" s="104">
        <v>0</v>
      </c>
      <c r="S21" s="104">
        <v>11</v>
      </c>
      <c r="T21" s="104">
        <v>14</v>
      </c>
    </row>
    <row r="22" spans="1:20" ht="18" customHeight="1">
      <c r="A22" s="107" t="s">
        <v>49</v>
      </c>
      <c r="B22" s="121" t="s">
        <v>254</v>
      </c>
      <c r="C22" s="108">
        <f t="shared" si="1"/>
        <v>132</v>
      </c>
      <c r="D22" s="108">
        <f t="shared" si="2"/>
        <v>126</v>
      </c>
      <c r="E22" s="104">
        <v>0</v>
      </c>
      <c r="F22" s="104">
        <v>7</v>
      </c>
      <c r="G22" s="104">
        <v>48</v>
      </c>
      <c r="H22" s="104">
        <v>0</v>
      </c>
      <c r="I22" s="104">
        <v>0</v>
      </c>
      <c r="J22" s="104">
        <v>1</v>
      </c>
      <c r="K22" s="104">
        <v>1</v>
      </c>
      <c r="L22" s="104">
        <v>21</v>
      </c>
      <c r="M22" s="104">
        <v>0</v>
      </c>
      <c r="N22" s="104">
        <v>0</v>
      </c>
      <c r="O22" s="104">
        <v>9</v>
      </c>
      <c r="P22" s="104">
        <v>9</v>
      </c>
      <c r="Q22" s="104">
        <v>19</v>
      </c>
      <c r="R22" s="104">
        <v>1</v>
      </c>
      <c r="S22" s="104">
        <v>10</v>
      </c>
      <c r="T22" s="104">
        <v>6</v>
      </c>
    </row>
    <row r="23" spans="1:20" ht="18" customHeight="1">
      <c r="A23" s="107" t="s">
        <v>51</v>
      </c>
      <c r="B23" s="122" t="s">
        <v>247</v>
      </c>
      <c r="C23" s="108">
        <f t="shared" si="1"/>
        <v>125</v>
      </c>
      <c r="D23" s="108">
        <f t="shared" si="2"/>
        <v>123</v>
      </c>
      <c r="E23" s="104">
        <v>1</v>
      </c>
      <c r="F23" s="104">
        <v>7</v>
      </c>
      <c r="G23" s="104">
        <v>39</v>
      </c>
      <c r="H23" s="104"/>
      <c r="I23" s="104"/>
      <c r="J23" s="104">
        <v>3</v>
      </c>
      <c r="K23" s="104">
        <v>2</v>
      </c>
      <c r="L23" s="104">
        <v>25</v>
      </c>
      <c r="M23" s="104">
        <v>0</v>
      </c>
      <c r="N23" s="104">
        <v>0</v>
      </c>
      <c r="O23" s="104">
        <v>15</v>
      </c>
      <c r="P23" s="104">
        <v>0</v>
      </c>
      <c r="Q23" s="104">
        <v>13</v>
      </c>
      <c r="R23" s="104">
        <v>0</v>
      </c>
      <c r="S23" s="104">
        <v>18</v>
      </c>
      <c r="T23" s="104">
        <v>2</v>
      </c>
    </row>
    <row r="24" spans="1:20" ht="18" customHeight="1">
      <c r="A24" s="107" t="s">
        <v>52</v>
      </c>
      <c r="B24" s="122" t="s">
        <v>223</v>
      </c>
      <c r="C24" s="108">
        <f t="shared" si="1"/>
        <v>143</v>
      </c>
      <c r="D24" s="108">
        <f t="shared" si="2"/>
        <v>128</v>
      </c>
      <c r="E24" s="104">
        <v>0</v>
      </c>
      <c r="F24" s="104">
        <v>5</v>
      </c>
      <c r="G24" s="104">
        <v>36</v>
      </c>
      <c r="H24" s="104">
        <v>0</v>
      </c>
      <c r="I24" s="104">
        <v>0</v>
      </c>
      <c r="J24" s="104">
        <v>4</v>
      </c>
      <c r="K24" s="104">
        <v>4</v>
      </c>
      <c r="L24" s="104">
        <v>41</v>
      </c>
      <c r="M24" s="104">
        <v>0</v>
      </c>
      <c r="N24" s="104">
        <v>0</v>
      </c>
      <c r="O24" s="104">
        <v>13</v>
      </c>
      <c r="P24" s="104">
        <v>2</v>
      </c>
      <c r="Q24" s="104">
        <v>13</v>
      </c>
      <c r="R24" s="104">
        <v>0</v>
      </c>
      <c r="S24" s="104">
        <v>10</v>
      </c>
      <c r="T24" s="104">
        <v>15</v>
      </c>
    </row>
    <row r="25" spans="1:20" ht="18" customHeight="1">
      <c r="A25" s="107" t="s">
        <v>53</v>
      </c>
      <c r="B25" s="121" t="s">
        <v>255</v>
      </c>
      <c r="C25" s="108">
        <f t="shared" si="1"/>
        <v>132</v>
      </c>
      <c r="D25" s="108">
        <f t="shared" si="2"/>
        <v>125</v>
      </c>
      <c r="E25" s="104">
        <v>0</v>
      </c>
      <c r="F25" s="104">
        <v>6</v>
      </c>
      <c r="G25" s="104">
        <v>39</v>
      </c>
      <c r="H25" s="104">
        <v>0</v>
      </c>
      <c r="I25" s="104">
        <v>0</v>
      </c>
      <c r="J25" s="104">
        <v>6</v>
      </c>
      <c r="K25" s="104">
        <v>10</v>
      </c>
      <c r="L25" s="104">
        <v>6</v>
      </c>
      <c r="M25" s="104">
        <v>0</v>
      </c>
      <c r="N25" s="104">
        <v>1</v>
      </c>
      <c r="O25" s="104">
        <v>22</v>
      </c>
      <c r="P25" s="104">
        <v>5</v>
      </c>
      <c r="Q25" s="104">
        <v>15</v>
      </c>
      <c r="R25" s="104">
        <v>0</v>
      </c>
      <c r="S25" s="104">
        <v>15</v>
      </c>
      <c r="T25" s="104">
        <v>7</v>
      </c>
    </row>
    <row r="26" spans="1:20" ht="18" customHeight="1">
      <c r="A26" s="107" t="s">
        <v>54</v>
      </c>
      <c r="B26" s="122" t="s">
        <v>236</v>
      </c>
      <c r="C26" s="108">
        <f t="shared" si="1"/>
        <v>129</v>
      </c>
      <c r="D26" s="108">
        <f t="shared" si="2"/>
        <v>123</v>
      </c>
      <c r="E26" s="104">
        <v>0</v>
      </c>
      <c r="F26" s="104">
        <v>6</v>
      </c>
      <c r="G26" s="104">
        <v>52</v>
      </c>
      <c r="H26" s="104">
        <v>0</v>
      </c>
      <c r="I26" s="104">
        <v>0</v>
      </c>
      <c r="J26" s="104">
        <v>9</v>
      </c>
      <c r="K26" s="104">
        <v>3</v>
      </c>
      <c r="L26" s="104">
        <v>19</v>
      </c>
      <c r="M26" s="104">
        <v>0</v>
      </c>
      <c r="N26" s="104">
        <v>0</v>
      </c>
      <c r="O26" s="104">
        <v>11</v>
      </c>
      <c r="P26" s="104">
        <v>0</v>
      </c>
      <c r="Q26" s="104">
        <v>14</v>
      </c>
      <c r="R26" s="104">
        <v>1</v>
      </c>
      <c r="S26" s="104">
        <v>8</v>
      </c>
      <c r="T26" s="104">
        <v>6</v>
      </c>
    </row>
    <row r="27" spans="1:20" ht="18" customHeight="1">
      <c r="A27" s="107" t="s">
        <v>57</v>
      </c>
      <c r="B27" s="122" t="s">
        <v>224</v>
      </c>
      <c r="C27" s="108">
        <f t="shared" si="1"/>
        <v>127</v>
      </c>
      <c r="D27" s="108">
        <f t="shared" si="2"/>
        <v>124</v>
      </c>
      <c r="E27" s="104">
        <v>0</v>
      </c>
      <c r="F27" s="104">
        <v>7</v>
      </c>
      <c r="G27" s="104">
        <v>32</v>
      </c>
      <c r="H27" s="104">
        <v>0</v>
      </c>
      <c r="I27" s="104">
        <v>0</v>
      </c>
      <c r="J27" s="104">
        <v>5</v>
      </c>
      <c r="K27" s="104">
        <v>4</v>
      </c>
      <c r="L27" s="104">
        <v>23</v>
      </c>
      <c r="M27" s="104">
        <v>0</v>
      </c>
      <c r="N27" s="104">
        <v>0</v>
      </c>
      <c r="O27" s="104">
        <v>30</v>
      </c>
      <c r="P27" s="104">
        <v>5</v>
      </c>
      <c r="Q27" s="104">
        <v>11</v>
      </c>
      <c r="R27" s="104">
        <v>0</v>
      </c>
      <c r="S27" s="104">
        <v>7</v>
      </c>
      <c r="T27" s="104" t="s">
        <v>24</v>
      </c>
    </row>
    <row r="28" spans="1:20" ht="18" customHeight="1">
      <c r="A28" s="107" t="s">
        <v>58</v>
      </c>
      <c r="B28" s="121" t="s">
        <v>256</v>
      </c>
      <c r="C28" s="108">
        <f t="shared" si="1"/>
        <v>201</v>
      </c>
      <c r="D28" s="108">
        <f t="shared" si="2"/>
        <v>201</v>
      </c>
      <c r="E28" s="104">
        <v>0</v>
      </c>
      <c r="F28" s="104">
        <v>8</v>
      </c>
      <c r="G28" s="104">
        <v>73</v>
      </c>
      <c r="H28" s="104">
        <v>0</v>
      </c>
      <c r="I28" s="104">
        <v>0</v>
      </c>
      <c r="J28" s="104">
        <v>1</v>
      </c>
      <c r="K28" s="104">
        <v>7</v>
      </c>
      <c r="L28" s="104">
        <v>47</v>
      </c>
      <c r="M28" s="104">
        <v>0</v>
      </c>
      <c r="N28" s="104">
        <v>0</v>
      </c>
      <c r="O28" s="104">
        <v>21</v>
      </c>
      <c r="P28" s="104">
        <v>4</v>
      </c>
      <c r="Q28" s="104">
        <v>22</v>
      </c>
      <c r="R28" s="104">
        <v>0</v>
      </c>
      <c r="S28" s="104">
        <v>18</v>
      </c>
      <c r="T28" s="104">
        <v>0</v>
      </c>
    </row>
    <row r="29" spans="1:20" ht="18" customHeight="1">
      <c r="A29" s="107" t="s">
        <v>59</v>
      </c>
      <c r="B29" s="121" t="s">
        <v>257</v>
      </c>
      <c r="C29" s="108">
        <f t="shared" si="1"/>
        <v>123</v>
      </c>
      <c r="D29" s="108">
        <f t="shared" si="2"/>
        <v>121</v>
      </c>
      <c r="E29" s="104">
        <v>0</v>
      </c>
      <c r="F29" s="104">
        <v>4</v>
      </c>
      <c r="G29" s="104">
        <v>28</v>
      </c>
      <c r="H29" s="104">
        <v>0</v>
      </c>
      <c r="I29" s="104">
        <v>0</v>
      </c>
      <c r="J29" s="104">
        <v>3</v>
      </c>
      <c r="K29" s="104">
        <v>12</v>
      </c>
      <c r="L29" s="104">
        <v>21</v>
      </c>
      <c r="M29" s="104">
        <v>0</v>
      </c>
      <c r="N29" s="104">
        <v>0</v>
      </c>
      <c r="O29" s="104">
        <v>11</v>
      </c>
      <c r="P29" s="104">
        <v>12</v>
      </c>
      <c r="Q29" s="104">
        <v>10</v>
      </c>
      <c r="R29" s="104">
        <v>0</v>
      </c>
      <c r="S29" s="104">
        <v>20</v>
      </c>
      <c r="T29" s="104">
        <v>2</v>
      </c>
    </row>
    <row r="30" spans="1:20" ht="18" customHeight="1">
      <c r="A30" s="107" t="s">
        <v>60</v>
      </c>
      <c r="B30" s="121" t="s">
        <v>73</v>
      </c>
      <c r="C30" s="108">
        <f t="shared" si="1"/>
        <v>115</v>
      </c>
      <c r="D30" s="108">
        <f t="shared" si="2"/>
        <v>105</v>
      </c>
      <c r="E30" s="104">
        <v>0</v>
      </c>
      <c r="F30" s="104">
        <v>5</v>
      </c>
      <c r="G30" s="104">
        <v>23</v>
      </c>
      <c r="H30" s="104">
        <v>0</v>
      </c>
      <c r="I30" s="104">
        <v>0</v>
      </c>
      <c r="J30" s="104">
        <v>7</v>
      </c>
      <c r="K30" s="104">
        <v>26</v>
      </c>
      <c r="L30" s="104">
        <v>8</v>
      </c>
      <c r="M30" s="104">
        <v>0</v>
      </c>
      <c r="N30" s="104">
        <v>0</v>
      </c>
      <c r="O30" s="104">
        <v>4</v>
      </c>
      <c r="P30" s="104">
        <v>5</v>
      </c>
      <c r="Q30" s="104">
        <v>14</v>
      </c>
      <c r="R30" s="104">
        <v>1</v>
      </c>
      <c r="S30" s="104">
        <v>12</v>
      </c>
      <c r="T30" s="104">
        <v>10</v>
      </c>
    </row>
    <row r="31" spans="1:20" ht="18" customHeight="1">
      <c r="A31" s="107" t="s">
        <v>61</v>
      </c>
      <c r="B31" s="122" t="s">
        <v>228</v>
      </c>
      <c r="C31" s="108">
        <f t="shared" si="1"/>
        <v>204</v>
      </c>
      <c r="D31" s="108">
        <f t="shared" si="2"/>
        <v>194</v>
      </c>
      <c r="E31" s="104">
        <v>0</v>
      </c>
      <c r="F31" s="104">
        <v>9</v>
      </c>
      <c r="G31" s="104">
        <v>61</v>
      </c>
      <c r="H31" s="104">
        <v>0</v>
      </c>
      <c r="I31" s="104">
        <v>0</v>
      </c>
      <c r="J31" s="104">
        <v>10</v>
      </c>
      <c r="K31" s="104">
        <v>3</v>
      </c>
      <c r="L31" s="104">
        <v>41</v>
      </c>
      <c r="M31" s="104">
        <v>1</v>
      </c>
      <c r="N31" s="104">
        <v>0</v>
      </c>
      <c r="O31" s="104">
        <v>20</v>
      </c>
      <c r="P31" s="104">
        <v>13</v>
      </c>
      <c r="Q31" s="104">
        <v>23</v>
      </c>
      <c r="R31" s="104">
        <v>0</v>
      </c>
      <c r="S31" s="104">
        <v>13</v>
      </c>
      <c r="T31" s="104">
        <v>10</v>
      </c>
    </row>
    <row r="32" spans="1:20" ht="18" customHeight="1">
      <c r="A32" s="107" t="s">
        <v>62</v>
      </c>
      <c r="B32" s="122" t="s">
        <v>230</v>
      </c>
      <c r="C32" s="108">
        <f t="shared" si="1"/>
        <v>179</v>
      </c>
      <c r="D32" s="108">
        <f t="shared" si="2"/>
        <v>168</v>
      </c>
      <c r="E32" s="104">
        <v>0</v>
      </c>
      <c r="F32" s="104">
        <v>6</v>
      </c>
      <c r="G32" s="104">
        <v>68</v>
      </c>
      <c r="H32" s="104">
        <v>0</v>
      </c>
      <c r="I32" s="104">
        <v>0</v>
      </c>
      <c r="J32" s="104">
        <v>10</v>
      </c>
      <c r="K32" s="104">
        <v>4</v>
      </c>
      <c r="L32" s="104">
        <v>13</v>
      </c>
      <c r="M32" s="104">
        <v>0</v>
      </c>
      <c r="N32" s="104">
        <v>0</v>
      </c>
      <c r="O32" s="104">
        <v>27</v>
      </c>
      <c r="P32" s="104">
        <v>5</v>
      </c>
      <c r="Q32" s="104">
        <v>22</v>
      </c>
      <c r="R32" s="104">
        <v>0</v>
      </c>
      <c r="S32" s="104">
        <v>13</v>
      </c>
      <c r="T32" s="104">
        <v>11</v>
      </c>
    </row>
    <row r="33" spans="1:20" ht="18" customHeight="1">
      <c r="A33" s="107" t="s">
        <v>63</v>
      </c>
      <c r="B33" s="125" t="s">
        <v>74</v>
      </c>
      <c r="C33" s="108">
        <f t="shared" si="1"/>
        <v>174</v>
      </c>
      <c r="D33" s="108">
        <f t="shared" si="2"/>
        <v>172</v>
      </c>
      <c r="E33" s="104">
        <v>0</v>
      </c>
      <c r="F33" s="104">
        <v>4</v>
      </c>
      <c r="G33" s="104">
        <v>59</v>
      </c>
      <c r="H33" s="104">
        <v>0</v>
      </c>
      <c r="I33" s="104">
        <v>0</v>
      </c>
      <c r="J33" s="104">
        <v>7</v>
      </c>
      <c r="K33" s="104">
        <v>12</v>
      </c>
      <c r="L33" s="104">
        <v>24</v>
      </c>
      <c r="M33" s="104">
        <v>0</v>
      </c>
      <c r="N33" s="104">
        <v>0</v>
      </c>
      <c r="O33" s="104">
        <v>17</v>
      </c>
      <c r="P33" s="104">
        <v>8</v>
      </c>
      <c r="Q33" s="104">
        <v>23</v>
      </c>
      <c r="R33" s="104">
        <v>0</v>
      </c>
      <c r="S33" s="104">
        <v>18</v>
      </c>
      <c r="T33" s="104">
        <v>2</v>
      </c>
    </row>
    <row r="34" spans="1:20" ht="18" customHeight="1">
      <c r="A34" s="107" t="s">
        <v>64</v>
      </c>
      <c r="B34" s="121" t="s">
        <v>75</v>
      </c>
      <c r="C34" s="108">
        <f t="shared" si="1"/>
        <v>124</v>
      </c>
      <c r="D34" s="108">
        <f t="shared" si="2"/>
        <v>123</v>
      </c>
      <c r="E34" s="104">
        <v>0</v>
      </c>
      <c r="F34" s="104" t="s">
        <v>32</v>
      </c>
      <c r="G34" s="104" t="s">
        <v>193</v>
      </c>
      <c r="H34" s="104">
        <v>0</v>
      </c>
      <c r="I34" s="104">
        <v>0</v>
      </c>
      <c r="J34" s="104" t="s">
        <v>31</v>
      </c>
      <c r="K34" s="104" t="s">
        <v>62</v>
      </c>
      <c r="L34" s="104" t="s">
        <v>54</v>
      </c>
      <c r="M34" s="104">
        <v>0</v>
      </c>
      <c r="N34" s="104">
        <v>0</v>
      </c>
      <c r="O34" s="104" t="s">
        <v>36</v>
      </c>
      <c r="P34" s="104" t="s">
        <v>31</v>
      </c>
      <c r="Q34" s="104" t="s">
        <v>58</v>
      </c>
      <c r="R34" s="104">
        <v>0</v>
      </c>
      <c r="S34" s="104" t="s">
        <v>52</v>
      </c>
      <c r="T34" s="104" t="s">
        <v>22</v>
      </c>
    </row>
    <row r="35" spans="1:20" ht="18" customHeight="1">
      <c r="A35" s="107" t="s">
        <v>65</v>
      </c>
      <c r="B35" s="121" t="s">
        <v>76</v>
      </c>
      <c r="C35" s="108">
        <f t="shared" si="1"/>
        <v>85</v>
      </c>
      <c r="D35" s="108">
        <f t="shared" si="2"/>
        <v>84</v>
      </c>
      <c r="E35" s="104">
        <v>0</v>
      </c>
      <c r="F35" s="104" t="s">
        <v>36</v>
      </c>
      <c r="G35" s="104" t="s">
        <v>63</v>
      </c>
      <c r="H35" s="104">
        <v>0</v>
      </c>
      <c r="I35" s="104">
        <v>0</v>
      </c>
      <c r="J35" s="104" t="s">
        <v>36</v>
      </c>
      <c r="K35" s="104">
        <v>0</v>
      </c>
      <c r="L35" s="104" t="s">
        <v>64</v>
      </c>
      <c r="M35" s="104">
        <v>0</v>
      </c>
      <c r="N35" s="104">
        <v>0</v>
      </c>
      <c r="O35" s="104" t="s">
        <v>35</v>
      </c>
      <c r="P35" s="104" t="s">
        <v>31</v>
      </c>
      <c r="Q35" s="104" t="s">
        <v>35</v>
      </c>
      <c r="R35" s="104">
        <v>0</v>
      </c>
      <c r="S35" s="104" t="s">
        <v>24</v>
      </c>
      <c r="T35" s="104" t="s">
        <v>22</v>
      </c>
    </row>
    <row r="36" spans="1:20" ht="18" customHeight="1">
      <c r="A36" s="107" t="s">
        <v>66</v>
      </c>
      <c r="B36" s="123" t="s">
        <v>77</v>
      </c>
      <c r="C36" s="108">
        <f t="shared" si="1"/>
        <v>518</v>
      </c>
      <c r="D36" s="108">
        <f t="shared" si="2"/>
        <v>509</v>
      </c>
      <c r="E36" s="104">
        <v>0</v>
      </c>
      <c r="F36" s="104">
        <v>24</v>
      </c>
      <c r="G36" s="104">
        <v>200</v>
      </c>
      <c r="H36" s="104">
        <v>0</v>
      </c>
      <c r="I36" s="104">
        <v>0</v>
      </c>
      <c r="J36" s="104">
        <v>34</v>
      </c>
      <c r="K36" s="104">
        <v>0</v>
      </c>
      <c r="L36" s="104">
        <v>50</v>
      </c>
      <c r="M36" s="104">
        <v>0</v>
      </c>
      <c r="N36" s="104">
        <v>2</v>
      </c>
      <c r="O36" s="104">
        <v>101</v>
      </c>
      <c r="P36" s="104">
        <v>7</v>
      </c>
      <c r="Q36" s="104">
        <v>59</v>
      </c>
      <c r="R36" s="104">
        <v>0</v>
      </c>
      <c r="S36" s="104">
        <v>32</v>
      </c>
      <c r="T36" s="104">
        <v>9</v>
      </c>
    </row>
    <row r="37" spans="1:20" ht="18" customHeight="1">
      <c r="A37" s="107" t="s">
        <v>67</v>
      </c>
      <c r="B37" s="123" t="s">
        <v>237</v>
      </c>
      <c r="C37" s="108">
        <f t="shared" si="1"/>
        <v>141</v>
      </c>
      <c r="D37" s="108">
        <f t="shared" si="2"/>
        <v>134</v>
      </c>
      <c r="E37" s="104">
        <v>0</v>
      </c>
      <c r="F37" s="104">
        <v>6</v>
      </c>
      <c r="G37" s="104">
        <v>42</v>
      </c>
      <c r="H37" s="104">
        <v>0</v>
      </c>
      <c r="I37" s="104">
        <v>0</v>
      </c>
      <c r="J37" s="104">
        <v>5</v>
      </c>
      <c r="K37" s="104">
        <v>8</v>
      </c>
      <c r="L37" s="104">
        <v>15</v>
      </c>
      <c r="M37" s="104">
        <v>0</v>
      </c>
      <c r="N37" s="104">
        <v>0</v>
      </c>
      <c r="O37" s="104">
        <v>16</v>
      </c>
      <c r="P37" s="104">
        <v>7</v>
      </c>
      <c r="Q37" s="104">
        <v>15</v>
      </c>
      <c r="R37" s="104">
        <v>1</v>
      </c>
      <c r="S37" s="104">
        <v>19</v>
      </c>
      <c r="T37" s="104">
        <v>7</v>
      </c>
    </row>
    <row r="38" spans="1:20" ht="18" customHeight="1">
      <c r="A38" s="107" t="s">
        <v>68</v>
      </c>
      <c r="B38" s="121" t="s">
        <v>78</v>
      </c>
      <c r="C38" s="108">
        <f t="shared" si="1"/>
        <v>229</v>
      </c>
      <c r="D38" s="108">
        <f t="shared" si="2"/>
        <v>227</v>
      </c>
      <c r="E38" s="104">
        <v>0</v>
      </c>
      <c r="F38" s="104">
        <v>5</v>
      </c>
      <c r="G38" s="104">
        <v>55</v>
      </c>
      <c r="H38" s="104">
        <v>0</v>
      </c>
      <c r="I38" s="104">
        <v>0</v>
      </c>
      <c r="J38" s="104">
        <v>16</v>
      </c>
      <c r="K38" s="104">
        <v>9</v>
      </c>
      <c r="L38" s="104">
        <v>11</v>
      </c>
      <c r="M38" s="104">
        <v>0</v>
      </c>
      <c r="N38" s="104">
        <v>24</v>
      </c>
      <c r="O38" s="104">
        <v>61</v>
      </c>
      <c r="P38" s="104">
        <v>0</v>
      </c>
      <c r="Q38" s="104">
        <v>15</v>
      </c>
      <c r="R38" s="104">
        <v>0</v>
      </c>
      <c r="S38" s="104">
        <v>31</v>
      </c>
      <c r="T38" s="104" t="s">
        <v>23</v>
      </c>
    </row>
    <row r="39" spans="1:20" ht="18" customHeight="1">
      <c r="A39" s="107" t="s">
        <v>69</v>
      </c>
      <c r="B39" s="121" t="s">
        <v>79</v>
      </c>
      <c r="C39" s="108">
        <f t="shared" si="1"/>
        <v>202</v>
      </c>
      <c r="D39" s="108">
        <f t="shared" si="2"/>
        <v>202</v>
      </c>
      <c r="E39" s="104">
        <v>0</v>
      </c>
      <c r="F39" s="104">
        <v>15</v>
      </c>
      <c r="G39" s="104">
        <v>77</v>
      </c>
      <c r="H39" s="104">
        <v>0</v>
      </c>
      <c r="I39" s="104">
        <v>0</v>
      </c>
      <c r="J39" s="104">
        <v>3</v>
      </c>
      <c r="K39" s="104">
        <v>2</v>
      </c>
      <c r="L39" s="104">
        <v>44</v>
      </c>
      <c r="M39" s="104">
        <v>0</v>
      </c>
      <c r="N39" s="104">
        <v>0</v>
      </c>
      <c r="O39" s="104">
        <v>16</v>
      </c>
      <c r="P39" s="104">
        <v>1</v>
      </c>
      <c r="Q39" s="104">
        <v>26</v>
      </c>
      <c r="R39" s="104">
        <v>1</v>
      </c>
      <c r="S39" s="104">
        <v>17</v>
      </c>
      <c r="T39" s="104">
        <v>0</v>
      </c>
    </row>
    <row r="40" spans="1:20" ht="18" customHeight="1">
      <c r="A40" s="107" t="s">
        <v>70</v>
      </c>
      <c r="B40" s="122" t="s">
        <v>219</v>
      </c>
      <c r="C40" s="108">
        <f t="shared" si="1"/>
        <v>105</v>
      </c>
      <c r="D40" s="108">
        <f t="shared" si="2"/>
        <v>102</v>
      </c>
      <c r="E40" s="104">
        <v>0</v>
      </c>
      <c r="F40" s="104">
        <v>2</v>
      </c>
      <c r="G40" s="104">
        <v>32</v>
      </c>
      <c r="H40" s="104">
        <v>0</v>
      </c>
      <c r="I40" s="104">
        <v>0</v>
      </c>
      <c r="J40" s="104">
        <v>8</v>
      </c>
      <c r="K40" s="104">
        <v>0</v>
      </c>
      <c r="L40" s="104">
        <v>21</v>
      </c>
      <c r="M40" s="104">
        <v>0</v>
      </c>
      <c r="N40" s="104"/>
      <c r="O40" s="104">
        <v>21</v>
      </c>
      <c r="P40" s="104">
        <v>7</v>
      </c>
      <c r="Q40" s="104">
        <v>11</v>
      </c>
      <c r="R40" s="104">
        <v>0</v>
      </c>
      <c r="S40" s="104"/>
      <c r="T40" s="104">
        <v>3</v>
      </c>
    </row>
    <row r="41" spans="1:20" ht="18" customHeight="1">
      <c r="A41" s="107" t="s">
        <v>71</v>
      </c>
      <c r="B41" s="121" t="s">
        <v>80</v>
      </c>
      <c r="C41" s="108">
        <f t="shared" si="1"/>
        <v>125</v>
      </c>
      <c r="D41" s="108">
        <f t="shared" si="2"/>
        <v>117</v>
      </c>
      <c r="E41" s="104">
        <v>0</v>
      </c>
      <c r="F41" s="104">
        <v>4</v>
      </c>
      <c r="G41" s="104">
        <v>44</v>
      </c>
      <c r="H41" s="104">
        <v>0</v>
      </c>
      <c r="I41" s="104">
        <v>0</v>
      </c>
      <c r="J41" s="104">
        <v>8</v>
      </c>
      <c r="K41" s="104">
        <v>4</v>
      </c>
      <c r="L41" s="104">
        <v>9</v>
      </c>
      <c r="M41" s="104">
        <v>0</v>
      </c>
      <c r="N41" s="104">
        <v>1</v>
      </c>
      <c r="O41" s="104">
        <v>12</v>
      </c>
      <c r="P41" s="104">
        <v>2</v>
      </c>
      <c r="Q41" s="104">
        <v>16</v>
      </c>
      <c r="R41" s="104">
        <v>0</v>
      </c>
      <c r="S41" s="104">
        <v>17</v>
      </c>
      <c r="T41" s="104">
        <v>8</v>
      </c>
    </row>
    <row r="42" spans="1:20" ht="18" customHeight="1">
      <c r="A42" s="107" t="s">
        <v>72</v>
      </c>
      <c r="B42" s="122" t="s">
        <v>248</v>
      </c>
      <c r="C42" s="108">
        <f t="shared" si="1"/>
        <v>663</v>
      </c>
      <c r="D42" s="108">
        <f t="shared" si="2"/>
        <v>617</v>
      </c>
      <c r="E42" s="104">
        <v>1</v>
      </c>
      <c r="F42" s="104">
        <v>56</v>
      </c>
      <c r="G42" s="104">
        <v>230</v>
      </c>
      <c r="H42" s="104">
        <v>0</v>
      </c>
      <c r="I42" s="104">
        <v>2</v>
      </c>
      <c r="J42" s="104">
        <v>15</v>
      </c>
      <c r="K42" s="104">
        <v>1</v>
      </c>
      <c r="L42" s="104">
        <v>136</v>
      </c>
      <c r="M42" s="104">
        <v>0</v>
      </c>
      <c r="N42" s="104">
        <v>1</v>
      </c>
      <c r="O42" s="104">
        <v>55</v>
      </c>
      <c r="P42" s="104">
        <v>6</v>
      </c>
      <c r="Q42" s="104">
        <v>62</v>
      </c>
      <c r="R42" s="104">
        <v>0</v>
      </c>
      <c r="S42" s="104">
        <v>52</v>
      </c>
      <c r="T42" s="104">
        <v>46</v>
      </c>
    </row>
    <row r="43" spans="1:20" ht="18" customHeight="1">
      <c r="A43" s="107" t="s">
        <v>185</v>
      </c>
      <c r="B43" s="121" t="s">
        <v>81</v>
      </c>
      <c r="C43" s="108">
        <f t="shared" si="1"/>
        <v>119</v>
      </c>
      <c r="D43" s="108">
        <f t="shared" si="2"/>
        <v>110</v>
      </c>
      <c r="E43" s="104">
        <v>0</v>
      </c>
      <c r="F43" s="104">
        <v>4</v>
      </c>
      <c r="G43" s="104">
        <v>43</v>
      </c>
      <c r="H43" s="104">
        <v>0</v>
      </c>
      <c r="I43" s="104">
        <v>0</v>
      </c>
      <c r="J43" s="104">
        <v>9</v>
      </c>
      <c r="K43" s="104">
        <v>3</v>
      </c>
      <c r="L43" s="104">
        <v>14</v>
      </c>
      <c r="M43" s="104">
        <v>0</v>
      </c>
      <c r="N43" s="104">
        <v>0</v>
      </c>
      <c r="O43" s="104">
        <v>5</v>
      </c>
      <c r="P43" s="104">
        <v>1</v>
      </c>
      <c r="Q43" s="104">
        <v>12</v>
      </c>
      <c r="R43" s="104">
        <v>0</v>
      </c>
      <c r="S43" s="104">
        <v>19</v>
      </c>
      <c r="T43" s="104">
        <v>9</v>
      </c>
    </row>
    <row r="44" spans="1:20" s="6" customFormat="1" ht="18" customHeight="1">
      <c r="A44" s="107" t="s">
        <v>186</v>
      </c>
      <c r="B44" s="122" t="s">
        <v>227</v>
      </c>
      <c r="C44" s="108">
        <f t="shared" si="1"/>
        <v>191</v>
      </c>
      <c r="D44" s="108">
        <f t="shared" si="2"/>
        <v>189</v>
      </c>
      <c r="E44" s="104">
        <v>0</v>
      </c>
      <c r="F44" s="104">
        <v>8</v>
      </c>
      <c r="G44" s="104">
        <v>69</v>
      </c>
      <c r="H44" s="104">
        <v>0</v>
      </c>
      <c r="I44" s="104">
        <v>0</v>
      </c>
      <c r="J44" s="104">
        <v>1</v>
      </c>
      <c r="K44" s="104">
        <v>5</v>
      </c>
      <c r="L44" s="104">
        <v>22</v>
      </c>
      <c r="M44" s="104">
        <v>0</v>
      </c>
      <c r="N44" s="104">
        <v>0</v>
      </c>
      <c r="O44" s="104">
        <v>40</v>
      </c>
      <c r="P44" s="104">
        <v>8</v>
      </c>
      <c r="Q44" s="104">
        <v>20</v>
      </c>
      <c r="R44" s="104">
        <v>0</v>
      </c>
      <c r="S44" s="104">
        <v>16</v>
      </c>
      <c r="T44" s="104">
        <v>2</v>
      </c>
    </row>
    <row r="45" spans="1:20" s="6" customFormat="1" ht="18" customHeight="1">
      <c r="A45" s="107" t="s">
        <v>187</v>
      </c>
      <c r="B45" s="123" t="s">
        <v>244</v>
      </c>
      <c r="C45" s="108">
        <f aca="true" t="shared" si="3" ref="C45:C75">D45+T45</f>
        <v>105</v>
      </c>
      <c r="D45" s="108">
        <f aca="true" t="shared" si="4" ref="D45:D75">E45+F45+G45+H45+I45+J45+K45+L45+M45+N45+O45+P45+Q45+R45+S45</f>
        <v>105</v>
      </c>
      <c r="E45" s="104">
        <v>0</v>
      </c>
      <c r="F45" s="104">
        <v>4</v>
      </c>
      <c r="G45" s="104">
        <v>22</v>
      </c>
      <c r="H45" s="104">
        <v>0</v>
      </c>
      <c r="I45" s="104">
        <v>0</v>
      </c>
      <c r="J45" s="104">
        <v>7</v>
      </c>
      <c r="K45" s="104">
        <v>8</v>
      </c>
      <c r="L45" s="104">
        <v>8</v>
      </c>
      <c r="M45" s="104">
        <v>0</v>
      </c>
      <c r="N45" s="104">
        <v>0</v>
      </c>
      <c r="O45" s="104">
        <v>16</v>
      </c>
      <c r="P45" s="104">
        <v>7</v>
      </c>
      <c r="Q45" s="104">
        <v>16</v>
      </c>
      <c r="R45" s="104">
        <v>0</v>
      </c>
      <c r="S45" s="104">
        <v>17</v>
      </c>
      <c r="T45" s="104">
        <v>0</v>
      </c>
    </row>
    <row r="46" spans="1:20" s="6" customFormat="1" ht="18" customHeight="1">
      <c r="A46" s="107" t="s">
        <v>188</v>
      </c>
      <c r="B46" s="122" t="s">
        <v>249</v>
      </c>
      <c r="C46" s="108">
        <f t="shared" si="3"/>
        <v>129</v>
      </c>
      <c r="D46" s="108">
        <f t="shared" si="4"/>
        <v>120</v>
      </c>
      <c r="E46" s="104">
        <v>0</v>
      </c>
      <c r="F46" s="104">
        <v>6</v>
      </c>
      <c r="G46" s="104">
        <v>44</v>
      </c>
      <c r="H46" s="104">
        <v>0</v>
      </c>
      <c r="I46" s="104">
        <v>0</v>
      </c>
      <c r="J46" s="104">
        <v>3</v>
      </c>
      <c r="K46" s="104">
        <v>1</v>
      </c>
      <c r="L46" s="104">
        <v>6</v>
      </c>
      <c r="M46" s="104">
        <v>0</v>
      </c>
      <c r="N46" s="104">
        <v>0</v>
      </c>
      <c r="O46" s="104">
        <v>35</v>
      </c>
      <c r="P46" s="104">
        <v>5</v>
      </c>
      <c r="Q46" s="104">
        <v>13</v>
      </c>
      <c r="R46" s="104">
        <v>0</v>
      </c>
      <c r="S46" s="104">
        <v>7</v>
      </c>
      <c r="T46" s="104">
        <v>9</v>
      </c>
    </row>
    <row r="47" spans="1:20" s="6" customFormat="1" ht="18" customHeight="1">
      <c r="A47" s="107" t="s">
        <v>189</v>
      </c>
      <c r="B47" s="121" t="s">
        <v>82</v>
      </c>
      <c r="C47" s="108">
        <f t="shared" si="3"/>
        <v>85</v>
      </c>
      <c r="D47" s="108">
        <f t="shared" si="4"/>
        <v>73</v>
      </c>
      <c r="E47" s="104" t="s">
        <v>258</v>
      </c>
      <c r="F47" s="104" t="s">
        <v>31</v>
      </c>
      <c r="G47" s="104" t="s">
        <v>58</v>
      </c>
      <c r="H47" s="104"/>
      <c r="I47" s="104"/>
      <c r="J47" s="104" t="s">
        <v>22</v>
      </c>
      <c r="K47" s="104" t="s">
        <v>34</v>
      </c>
      <c r="L47" s="104" t="s">
        <v>35</v>
      </c>
      <c r="M47" s="104"/>
      <c r="N47" s="104"/>
      <c r="O47" s="104" t="s">
        <v>34</v>
      </c>
      <c r="P47" s="104" t="s">
        <v>32</v>
      </c>
      <c r="Q47" s="104" t="s">
        <v>49</v>
      </c>
      <c r="R47" s="104"/>
      <c r="S47" s="104" t="s">
        <v>57</v>
      </c>
      <c r="T47" s="104" t="s">
        <v>52</v>
      </c>
    </row>
    <row r="48" spans="1:20" s="6" customFormat="1" ht="18" customHeight="1">
      <c r="A48" s="107" t="s">
        <v>190</v>
      </c>
      <c r="B48" s="121" t="s">
        <v>83</v>
      </c>
      <c r="C48" s="108">
        <f t="shared" si="3"/>
        <v>131</v>
      </c>
      <c r="D48" s="108">
        <f t="shared" si="4"/>
        <v>126</v>
      </c>
      <c r="E48" s="104">
        <v>0</v>
      </c>
      <c r="F48" s="104">
        <v>6</v>
      </c>
      <c r="G48" s="104">
        <v>33</v>
      </c>
      <c r="H48" s="104">
        <v>0</v>
      </c>
      <c r="I48" s="104">
        <v>0</v>
      </c>
      <c r="J48" s="104">
        <v>10</v>
      </c>
      <c r="K48" s="104">
        <v>17</v>
      </c>
      <c r="L48" s="104">
        <v>16</v>
      </c>
      <c r="M48" s="104">
        <v>0</v>
      </c>
      <c r="N48" s="104">
        <v>0</v>
      </c>
      <c r="O48" s="104">
        <v>9</v>
      </c>
      <c r="P48" s="104">
        <v>11</v>
      </c>
      <c r="Q48" s="104">
        <v>15</v>
      </c>
      <c r="R48" s="104">
        <v>0</v>
      </c>
      <c r="S48" s="104">
        <v>9</v>
      </c>
      <c r="T48" s="104">
        <v>5</v>
      </c>
    </row>
    <row r="49" spans="1:20" s="6" customFormat="1" ht="18" customHeight="1">
      <c r="A49" s="107" t="s">
        <v>191</v>
      </c>
      <c r="B49" s="121" t="s">
        <v>84</v>
      </c>
      <c r="C49" s="108">
        <f t="shared" si="3"/>
        <v>109</v>
      </c>
      <c r="D49" s="108">
        <f t="shared" si="4"/>
        <v>107</v>
      </c>
      <c r="E49" s="104">
        <v>0</v>
      </c>
      <c r="F49" s="104">
        <v>7</v>
      </c>
      <c r="G49" s="104">
        <v>33</v>
      </c>
      <c r="H49" s="104">
        <v>0</v>
      </c>
      <c r="I49" s="104">
        <v>0</v>
      </c>
      <c r="J49" s="104">
        <v>12</v>
      </c>
      <c r="K49" s="104">
        <v>15</v>
      </c>
      <c r="L49" s="104">
        <v>7</v>
      </c>
      <c r="M49" s="104">
        <v>0</v>
      </c>
      <c r="N49" s="104">
        <v>0</v>
      </c>
      <c r="O49" s="104">
        <v>7</v>
      </c>
      <c r="P49" s="104">
        <v>9</v>
      </c>
      <c r="Q49" s="104">
        <v>14</v>
      </c>
      <c r="R49" s="104">
        <v>0</v>
      </c>
      <c r="S49" s="104">
        <v>3</v>
      </c>
      <c r="T49" s="104">
        <v>2</v>
      </c>
    </row>
    <row r="50" spans="1:20" s="6" customFormat="1" ht="18" customHeight="1">
      <c r="A50" s="107" t="s">
        <v>192</v>
      </c>
      <c r="B50" s="122" t="s">
        <v>231</v>
      </c>
      <c r="C50" s="108">
        <f t="shared" si="3"/>
        <v>164</v>
      </c>
      <c r="D50" s="108">
        <f t="shared" si="4"/>
        <v>159</v>
      </c>
      <c r="E50" s="104">
        <v>0</v>
      </c>
      <c r="F50" s="104">
        <v>5</v>
      </c>
      <c r="G50" s="104">
        <v>57</v>
      </c>
      <c r="H50" s="104">
        <v>0</v>
      </c>
      <c r="I50" s="104">
        <v>0</v>
      </c>
      <c r="J50" s="104">
        <v>9</v>
      </c>
      <c r="K50" s="104">
        <v>1</v>
      </c>
      <c r="L50" s="104">
        <v>20</v>
      </c>
      <c r="M50" s="104">
        <v>0</v>
      </c>
      <c r="N50" s="104">
        <v>0</v>
      </c>
      <c r="O50" s="104">
        <v>36</v>
      </c>
      <c r="P50" s="104">
        <v>0</v>
      </c>
      <c r="Q50" s="104">
        <v>17</v>
      </c>
      <c r="R50" s="104">
        <v>0</v>
      </c>
      <c r="S50" s="104">
        <v>14</v>
      </c>
      <c r="T50" s="104">
        <v>5</v>
      </c>
    </row>
    <row r="51" spans="1:20" ht="18" customHeight="1">
      <c r="A51" s="107" t="s">
        <v>193</v>
      </c>
      <c r="B51" s="121" t="s">
        <v>225</v>
      </c>
      <c r="C51" s="108">
        <f t="shared" si="3"/>
        <v>183</v>
      </c>
      <c r="D51" s="108">
        <f t="shared" si="4"/>
        <v>182</v>
      </c>
      <c r="E51" s="104">
        <v>0</v>
      </c>
      <c r="F51" s="104">
        <v>8</v>
      </c>
      <c r="G51" s="104">
        <v>54</v>
      </c>
      <c r="H51" s="104">
        <v>0</v>
      </c>
      <c r="I51" s="104">
        <v>0</v>
      </c>
      <c r="J51" s="104">
        <v>6</v>
      </c>
      <c r="K51" s="104">
        <v>23</v>
      </c>
      <c r="L51" s="104">
        <v>9</v>
      </c>
      <c r="M51" s="104">
        <v>0</v>
      </c>
      <c r="N51" s="104">
        <v>0</v>
      </c>
      <c r="O51" s="104">
        <v>22</v>
      </c>
      <c r="P51" s="104">
        <v>7</v>
      </c>
      <c r="Q51" s="104">
        <v>26</v>
      </c>
      <c r="R51" s="104">
        <v>0</v>
      </c>
      <c r="S51" s="104">
        <v>27</v>
      </c>
      <c r="T51" s="104">
        <v>1</v>
      </c>
    </row>
    <row r="52" spans="1:20" ht="18" customHeight="1">
      <c r="A52" s="107" t="s">
        <v>194</v>
      </c>
      <c r="B52" s="121" t="s">
        <v>85</v>
      </c>
      <c r="C52" s="108">
        <f t="shared" si="3"/>
        <v>129</v>
      </c>
      <c r="D52" s="108">
        <f t="shared" si="4"/>
        <v>122</v>
      </c>
      <c r="E52" s="104">
        <v>1</v>
      </c>
      <c r="F52" s="104">
        <v>6</v>
      </c>
      <c r="G52" s="104">
        <v>41</v>
      </c>
      <c r="H52" s="104">
        <v>0</v>
      </c>
      <c r="I52" s="104">
        <v>0</v>
      </c>
      <c r="J52" s="104">
        <v>4</v>
      </c>
      <c r="K52" s="104">
        <v>2</v>
      </c>
      <c r="L52" s="104">
        <v>20</v>
      </c>
      <c r="M52" s="104">
        <v>0</v>
      </c>
      <c r="N52" s="104">
        <v>0</v>
      </c>
      <c r="O52" s="104">
        <v>16</v>
      </c>
      <c r="P52" s="104">
        <v>18</v>
      </c>
      <c r="Q52" s="104">
        <v>14</v>
      </c>
      <c r="R52" s="104">
        <v>0</v>
      </c>
      <c r="S52" s="104">
        <v>0</v>
      </c>
      <c r="T52" s="104">
        <v>7</v>
      </c>
    </row>
    <row r="53" spans="1:20" ht="18" customHeight="1">
      <c r="A53" s="107" t="s">
        <v>195</v>
      </c>
      <c r="B53" s="121" t="s">
        <v>86</v>
      </c>
      <c r="C53" s="108">
        <f t="shared" si="3"/>
        <v>103</v>
      </c>
      <c r="D53" s="108">
        <f t="shared" si="4"/>
        <v>101</v>
      </c>
      <c r="E53" s="104">
        <v>0</v>
      </c>
      <c r="F53" s="104">
        <v>6</v>
      </c>
      <c r="G53" s="104">
        <v>35</v>
      </c>
      <c r="H53" s="104">
        <v>0</v>
      </c>
      <c r="I53" s="104">
        <v>0</v>
      </c>
      <c r="J53" s="104">
        <v>7</v>
      </c>
      <c r="K53" s="104">
        <v>3</v>
      </c>
      <c r="L53" s="104">
        <v>12</v>
      </c>
      <c r="M53" s="104">
        <v>0</v>
      </c>
      <c r="N53" s="104">
        <v>0</v>
      </c>
      <c r="O53" s="104">
        <v>12</v>
      </c>
      <c r="P53" s="104">
        <v>14</v>
      </c>
      <c r="Q53" s="104">
        <v>10</v>
      </c>
      <c r="R53" s="104">
        <v>1</v>
      </c>
      <c r="S53" s="104">
        <v>1</v>
      </c>
      <c r="T53" s="104">
        <v>2</v>
      </c>
    </row>
    <row r="54" spans="1:20" ht="18" customHeight="1">
      <c r="A54" s="107" t="s">
        <v>196</v>
      </c>
      <c r="B54" s="122" t="s">
        <v>226</v>
      </c>
      <c r="C54" s="108">
        <f t="shared" si="3"/>
        <v>95</v>
      </c>
      <c r="D54" s="108">
        <f t="shared" si="4"/>
        <v>93</v>
      </c>
      <c r="E54" s="104">
        <v>0</v>
      </c>
      <c r="F54" s="104">
        <v>6</v>
      </c>
      <c r="G54" s="104">
        <v>28</v>
      </c>
      <c r="H54" s="104">
        <v>0</v>
      </c>
      <c r="I54" s="104">
        <v>0</v>
      </c>
      <c r="J54" s="104">
        <v>4</v>
      </c>
      <c r="K54" s="104">
        <v>0</v>
      </c>
      <c r="L54" s="104">
        <v>16</v>
      </c>
      <c r="M54" s="104">
        <v>0</v>
      </c>
      <c r="N54" s="104">
        <v>0</v>
      </c>
      <c r="O54" s="104">
        <v>18</v>
      </c>
      <c r="P54" s="104">
        <v>9</v>
      </c>
      <c r="Q54" s="104">
        <v>11</v>
      </c>
      <c r="R54" s="104">
        <v>1</v>
      </c>
      <c r="S54" s="104">
        <v>0</v>
      </c>
      <c r="T54" s="104">
        <v>2</v>
      </c>
    </row>
    <row r="55" spans="1:20" ht="18" customHeight="1">
      <c r="A55" s="107" t="s">
        <v>197</v>
      </c>
      <c r="B55" s="123" t="s">
        <v>238</v>
      </c>
      <c r="C55" s="108">
        <f t="shared" si="3"/>
        <v>252</v>
      </c>
      <c r="D55" s="108">
        <f t="shared" si="4"/>
        <v>217</v>
      </c>
      <c r="E55" s="104">
        <v>1</v>
      </c>
      <c r="F55" s="104">
        <v>10</v>
      </c>
      <c r="G55" s="104">
        <v>79</v>
      </c>
      <c r="H55" s="104">
        <v>0</v>
      </c>
      <c r="I55" s="104">
        <v>1</v>
      </c>
      <c r="J55" s="104">
        <v>10</v>
      </c>
      <c r="K55" s="104">
        <v>2</v>
      </c>
      <c r="L55" s="104">
        <v>16</v>
      </c>
      <c r="M55" s="104">
        <v>0</v>
      </c>
      <c r="N55" s="104">
        <v>0</v>
      </c>
      <c r="O55" s="104">
        <v>38</v>
      </c>
      <c r="P55" s="104">
        <v>31</v>
      </c>
      <c r="Q55" s="104">
        <v>27</v>
      </c>
      <c r="R55" s="104">
        <v>0</v>
      </c>
      <c r="S55" s="104">
        <v>2</v>
      </c>
      <c r="T55" s="104">
        <v>35</v>
      </c>
    </row>
    <row r="56" spans="1:20" ht="18" customHeight="1">
      <c r="A56" s="107" t="s">
        <v>198</v>
      </c>
      <c r="B56" s="121" t="s">
        <v>87</v>
      </c>
      <c r="C56" s="108">
        <f t="shared" si="3"/>
        <v>155</v>
      </c>
      <c r="D56" s="108">
        <f t="shared" si="4"/>
        <v>153</v>
      </c>
      <c r="E56" s="104">
        <v>0</v>
      </c>
      <c r="F56" s="104">
        <v>7</v>
      </c>
      <c r="G56" s="104">
        <v>56</v>
      </c>
      <c r="H56" s="104">
        <v>0</v>
      </c>
      <c r="I56" s="104">
        <v>0</v>
      </c>
      <c r="J56" s="104">
        <v>14</v>
      </c>
      <c r="K56" s="104">
        <v>7</v>
      </c>
      <c r="L56" s="104">
        <v>13</v>
      </c>
      <c r="M56" s="104">
        <v>0</v>
      </c>
      <c r="N56" s="104">
        <v>0</v>
      </c>
      <c r="O56" s="104">
        <v>19</v>
      </c>
      <c r="P56" s="104">
        <v>3</v>
      </c>
      <c r="Q56" s="104">
        <v>17</v>
      </c>
      <c r="R56" s="104">
        <v>1</v>
      </c>
      <c r="S56" s="104">
        <v>16</v>
      </c>
      <c r="T56" s="104">
        <v>2</v>
      </c>
    </row>
    <row r="57" spans="1:20" ht="18" customHeight="1">
      <c r="A57" s="107" t="s">
        <v>199</v>
      </c>
      <c r="B57" s="123" t="s">
        <v>242</v>
      </c>
      <c r="C57" s="108">
        <f t="shared" si="3"/>
        <v>115</v>
      </c>
      <c r="D57" s="108">
        <f t="shared" si="4"/>
        <v>105</v>
      </c>
      <c r="E57" s="104"/>
      <c r="F57" s="104" t="s">
        <v>33</v>
      </c>
      <c r="G57" s="104" t="s">
        <v>188</v>
      </c>
      <c r="H57" s="104"/>
      <c r="I57" s="104"/>
      <c r="J57" s="104" t="s">
        <v>33</v>
      </c>
      <c r="K57" s="104" t="s">
        <v>31</v>
      </c>
      <c r="L57" s="104" t="s">
        <v>33</v>
      </c>
      <c r="M57" s="104"/>
      <c r="N57" s="104"/>
      <c r="O57" s="104">
        <v>0</v>
      </c>
      <c r="P57" s="104" t="s">
        <v>64</v>
      </c>
      <c r="Q57" s="104" t="s">
        <v>52</v>
      </c>
      <c r="R57" s="104"/>
      <c r="S57" s="104" t="s">
        <v>57</v>
      </c>
      <c r="T57" s="104" t="s">
        <v>49</v>
      </c>
    </row>
    <row r="58" spans="1:20" s="56" customFormat="1" ht="18" customHeight="1">
      <c r="A58" s="107" t="s">
        <v>200</v>
      </c>
      <c r="B58" s="123" t="s">
        <v>239</v>
      </c>
      <c r="C58" s="108">
        <f t="shared" si="3"/>
        <v>109</v>
      </c>
      <c r="D58" s="108">
        <f t="shared" si="4"/>
        <v>108</v>
      </c>
      <c r="E58" s="104">
        <v>0</v>
      </c>
      <c r="F58" s="104">
        <v>10</v>
      </c>
      <c r="G58" s="104">
        <v>37</v>
      </c>
      <c r="H58" s="104">
        <v>0</v>
      </c>
      <c r="I58" s="104">
        <v>0</v>
      </c>
      <c r="J58" s="104">
        <v>3</v>
      </c>
      <c r="K58" s="104">
        <v>0</v>
      </c>
      <c r="L58" s="104">
        <v>13</v>
      </c>
      <c r="M58" s="104">
        <v>0</v>
      </c>
      <c r="N58" s="104">
        <v>0</v>
      </c>
      <c r="O58" s="104">
        <v>21</v>
      </c>
      <c r="P58" s="104">
        <v>9</v>
      </c>
      <c r="Q58" s="104">
        <v>14</v>
      </c>
      <c r="R58" s="104">
        <v>0</v>
      </c>
      <c r="S58" s="104">
        <v>1</v>
      </c>
      <c r="T58" s="104">
        <v>1</v>
      </c>
    </row>
    <row r="59" spans="1:20" ht="18" customHeight="1">
      <c r="A59" s="107" t="s">
        <v>201</v>
      </c>
      <c r="B59" s="123" t="s">
        <v>246</v>
      </c>
      <c r="C59" s="108">
        <f t="shared" si="3"/>
        <v>0</v>
      </c>
      <c r="D59" s="108">
        <f t="shared" si="4"/>
        <v>0</v>
      </c>
      <c r="E59" s="104"/>
      <c r="F59" s="104"/>
      <c r="G59" s="104"/>
      <c r="H59" s="104"/>
      <c r="I59" s="104"/>
      <c r="J59" s="104"/>
      <c r="K59" s="104"/>
      <c r="L59" s="104"/>
      <c r="M59" s="104"/>
      <c r="N59" s="104"/>
      <c r="O59" s="104"/>
      <c r="P59" s="104"/>
      <c r="Q59" s="104"/>
      <c r="R59" s="104"/>
      <c r="S59" s="104"/>
      <c r="T59" s="104"/>
    </row>
    <row r="60" spans="1:20" ht="18" customHeight="1">
      <c r="A60" s="107" t="s">
        <v>202</v>
      </c>
      <c r="B60" s="121" t="s">
        <v>88</v>
      </c>
      <c r="C60" s="108">
        <f t="shared" si="3"/>
        <v>184</v>
      </c>
      <c r="D60" s="108">
        <f t="shared" si="4"/>
        <v>168</v>
      </c>
      <c r="E60" s="104">
        <v>0</v>
      </c>
      <c r="F60" s="104">
        <v>12</v>
      </c>
      <c r="G60" s="104">
        <v>58</v>
      </c>
      <c r="H60" s="104">
        <v>0</v>
      </c>
      <c r="I60" s="104">
        <v>0</v>
      </c>
      <c r="J60" s="104">
        <v>9</v>
      </c>
      <c r="K60" s="104">
        <v>2</v>
      </c>
      <c r="L60" s="104">
        <v>21</v>
      </c>
      <c r="M60" s="104">
        <v>0</v>
      </c>
      <c r="N60" s="104">
        <v>0</v>
      </c>
      <c r="O60" s="104">
        <v>20</v>
      </c>
      <c r="P60" s="104">
        <v>8</v>
      </c>
      <c r="Q60" s="104">
        <v>24</v>
      </c>
      <c r="R60" s="104">
        <v>2</v>
      </c>
      <c r="S60" s="104">
        <v>12</v>
      </c>
      <c r="T60" s="104">
        <v>16</v>
      </c>
    </row>
    <row r="61" spans="1:20" ht="18" customHeight="1">
      <c r="A61" s="107" t="s">
        <v>203</v>
      </c>
      <c r="B61" s="123" t="s">
        <v>241</v>
      </c>
      <c r="C61" s="108">
        <f t="shared" si="3"/>
        <v>150</v>
      </c>
      <c r="D61" s="108">
        <f t="shared" si="4"/>
        <v>148</v>
      </c>
      <c r="E61" s="104">
        <v>0</v>
      </c>
      <c r="F61" s="104">
        <v>6</v>
      </c>
      <c r="G61" s="104">
        <v>45</v>
      </c>
      <c r="H61" s="104">
        <v>0</v>
      </c>
      <c r="I61" s="104">
        <v>0</v>
      </c>
      <c r="J61" s="104">
        <v>4</v>
      </c>
      <c r="K61" s="104">
        <v>10</v>
      </c>
      <c r="L61" s="104">
        <v>14</v>
      </c>
      <c r="M61" s="104">
        <v>0</v>
      </c>
      <c r="N61" s="104">
        <v>0</v>
      </c>
      <c r="O61" s="104">
        <v>15</v>
      </c>
      <c r="P61" s="104">
        <v>14</v>
      </c>
      <c r="Q61" s="104">
        <v>24</v>
      </c>
      <c r="R61" s="104">
        <v>0</v>
      </c>
      <c r="S61" s="104">
        <v>16</v>
      </c>
      <c r="T61" s="104">
        <v>2</v>
      </c>
    </row>
    <row r="62" spans="1:20" ht="18" customHeight="1">
      <c r="A62" s="107" t="s">
        <v>204</v>
      </c>
      <c r="B62" s="123" t="s">
        <v>240</v>
      </c>
      <c r="C62" s="108">
        <f t="shared" si="3"/>
        <v>115</v>
      </c>
      <c r="D62" s="108">
        <f t="shared" si="4"/>
        <v>112</v>
      </c>
      <c r="E62" s="104">
        <v>0</v>
      </c>
      <c r="F62" s="104">
        <v>5</v>
      </c>
      <c r="G62" s="104">
        <v>43</v>
      </c>
      <c r="H62" s="104">
        <v>0</v>
      </c>
      <c r="I62" s="104">
        <v>1</v>
      </c>
      <c r="J62" s="104">
        <v>11</v>
      </c>
      <c r="K62" s="104">
        <v>1</v>
      </c>
      <c r="L62" s="104">
        <v>10</v>
      </c>
      <c r="M62" s="104">
        <v>0</v>
      </c>
      <c r="N62" s="104">
        <v>0</v>
      </c>
      <c r="O62" s="104">
        <v>15</v>
      </c>
      <c r="P62" s="104">
        <v>11</v>
      </c>
      <c r="Q62" s="104">
        <v>13</v>
      </c>
      <c r="R62" s="104">
        <v>2</v>
      </c>
      <c r="S62" s="104">
        <v>0</v>
      </c>
      <c r="T62" s="104">
        <v>3</v>
      </c>
    </row>
    <row r="63" spans="1:20" ht="18" customHeight="1">
      <c r="A63" s="107" t="s">
        <v>205</v>
      </c>
      <c r="B63" s="122" t="s">
        <v>232</v>
      </c>
      <c r="C63" s="108">
        <f t="shared" si="3"/>
        <v>134</v>
      </c>
      <c r="D63" s="108">
        <f t="shared" si="4"/>
        <v>114</v>
      </c>
      <c r="E63" s="104">
        <v>0</v>
      </c>
      <c r="F63" s="104">
        <v>3</v>
      </c>
      <c r="G63" s="104">
        <v>37</v>
      </c>
      <c r="H63" s="104">
        <v>0</v>
      </c>
      <c r="I63" s="104">
        <v>0</v>
      </c>
      <c r="J63" s="104">
        <v>7</v>
      </c>
      <c r="K63" s="104">
        <v>7</v>
      </c>
      <c r="L63" s="104">
        <v>13</v>
      </c>
      <c r="M63" s="104">
        <v>0</v>
      </c>
      <c r="N63" s="104">
        <v>0</v>
      </c>
      <c r="O63" s="104">
        <v>13</v>
      </c>
      <c r="P63" s="104">
        <v>9</v>
      </c>
      <c r="Q63" s="104">
        <v>14</v>
      </c>
      <c r="R63" s="104">
        <v>0</v>
      </c>
      <c r="S63" s="104">
        <v>11</v>
      </c>
      <c r="T63" s="104">
        <v>20</v>
      </c>
    </row>
    <row r="64" spans="1:20" ht="18" customHeight="1">
      <c r="A64" s="107" t="s">
        <v>206</v>
      </c>
      <c r="B64" s="121" t="s">
        <v>89</v>
      </c>
      <c r="C64" s="108">
        <f t="shared" si="3"/>
        <v>134</v>
      </c>
      <c r="D64" s="108">
        <f t="shared" si="4"/>
        <v>127</v>
      </c>
      <c r="E64" s="104">
        <v>0</v>
      </c>
      <c r="F64" s="104">
        <v>3</v>
      </c>
      <c r="G64" s="104">
        <v>39</v>
      </c>
      <c r="H64" s="104">
        <v>0</v>
      </c>
      <c r="I64" s="104">
        <v>0</v>
      </c>
      <c r="J64" s="104">
        <v>6</v>
      </c>
      <c r="K64" s="104">
        <v>6</v>
      </c>
      <c r="L64" s="104">
        <v>9</v>
      </c>
      <c r="M64" s="104">
        <v>0</v>
      </c>
      <c r="N64" s="104">
        <v>0</v>
      </c>
      <c r="O64" s="104">
        <v>13</v>
      </c>
      <c r="P64" s="104">
        <v>18</v>
      </c>
      <c r="Q64" s="104">
        <v>17</v>
      </c>
      <c r="R64" s="104">
        <v>0</v>
      </c>
      <c r="S64" s="104">
        <v>16</v>
      </c>
      <c r="T64" s="104">
        <v>7</v>
      </c>
    </row>
    <row r="65" spans="1:20" ht="18" customHeight="1">
      <c r="A65" s="107" t="s">
        <v>207</v>
      </c>
      <c r="B65" s="122" t="s">
        <v>245</v>
      </c>
      <c r="C65" s="108">
        <f t="shared" si="3"/>
        <v>172</v>
      </c>
      <c r="D65" s="108">
        <f t="shared" si="4"/>
        <v>158</v>
      </c>
      <c r="E65" s="104">
        <v>0</v>
      </c>
      <c r="F65" s="104">
        <v>7</v>
      </c>
      <c r="G65" s="104">
        <v>53</v>
      </c>
      <c r="H65" s="104">
        <v>0</v>
      </c>
      <c r="I65" s="104">
        <v>0</v>
      </c>
      <c r="J65" s="104">
        <v>7</v>
      </c>
      <c r="K65" s="104">
        <v>6</v>
      </c>
      <c r="L65" s="104">
        <v>26</v>
      </c>
      <c r="M65" s="104">
        <v>0</v>
      </c>
      <c r="N65" s="104">
        <v>0</v>
      </c>
      <c r="O65" s="104">
        <v>22</v>
      </c>
      <c r="P65" s="104">
        <v>3</v>
      </c>
      <c r="Q65" s="104">
        <v>23</v>
      </c>
      <c r="R65" s="104">
        <v>0</v>
      </c>
      <c r="S65" s="104">
        <v>11</v>
      </c>
      <c r="T65" s="104">
        <v>14</v>
      </c>
    </row>
    <row r="66" spans="1:20" ht="18" customHeight="1">
      <c r="A66" s="107" t="s">
        <v>208</v>
      </c>
      <c r="B66" s="122" t="s">
        <v>233</v>
      </c>
      <c r="C66" s="108">
        <f t="shared" si="3"/>
        <v>203</v>
      </c>
      <c r="D66" s="108">
        <f t="shared" si="4"/>
        <v>190</v>
      </c>
      <c r="E66" s="104">
        <v>0</v>
      </c>
      <c r="F66" s="104">
        <v>6</v>
      </c>
      <c r="G66" s="104">
        <v>55</v>
      </c>
      <c r="H66" s="104">
        <v>0</v>
      </c>
      <c r="I66" s="104">
        <v>0</v>
      </c>
      <c r="J66" s="104">
        <v>7</v>
      </c>
      <c r="K66" s="104">
        <v>7</v>
      </c>
      <c r="L66" s="104">
        <v>23</v>
      </c>
      <c r="M66" s="104">
        <v>0</v>
      </c>
      <c r="N66" s="104">
        <v>1</v>
      </c>
      <c r="O66" s="104">
        <v>57</v>
      </c>
      <c r="P66" s="104">
        <v>15</v>
      </c>
      <c r="Q66" s="104">
        <v>19</v>
      </c>
      <c r="R66" s="104">
        <v>0</v>
      </c>
      <c r="S66" s="104">
        <v>0</v>
      </c>
      <c r="T66" s="104">
        <v>13</v>
      </c>
    </row>
    <row r="67" spans="1:20" ht="18" customHeight="1">
      <c r="A67" s="107" t="s">
        <v>209</v>
      </c>
      <c r="B67" s="123" t="s">
        <v>250</v>
      </c>
      <c r="C67" s="108">
        <f t="shared" si="3"/>
        <v>0</v>
      </c>
      <c r="D67" s="108">
        <f t="shared" si="4"/>
        <v>0</v>
      </c>
      <c r="E67" s="104"/>
      <c r="F67" s="104"/>
      <c r="G67" s="104"/>
      <c r="H67" s="104"/>
      <c r="I67" s="104"/>
      <c r="J67" s="104"/>
      <c r="K67" s="104"/>
      <c r="L67" s="104"/>
      <c r="M67" s="104"/>
      <c r="N67" s="104"/>
      <c r="O67" s="104"/>
      <c r="P67" s="104"/>
      <c r="Q67" s="104"/>
      <c r="R67" s="104"/>
      <c r="S67" s="104"/>
      <c r="T67" s="104"/>
    </row>
    <row r="68" spans="1:20" ht="18" customHeight="1">
      <c r="A68" s="107" t="s">
        <v>210</v>
      </c>
      <c r="B68" s="121" t="s">
        <v>93</v>
      </c>
      <c r="C68" s="108">
        <f t="shared" si="3"/>
        <v>95</v>
      </c>
      <c r="D68" s="108">
        <f t="shared" si="4"/>
        <v>95</v>
      </c>
      <c r="E68" s="104">
        <v>0</v>
      </c>
      <c r="F68" s="104">
        <v>11</v>
      </c>
      <c r="G68" s="104">
        <v>29</v>
      </c>
      <c r="H68" s="104">
        <v>0</v>
      </c>
      <c r="I68" s="104">
        <v>0</v>
      </c>
      <c r="J68" s="104">
        <v>9</v>
      </c>
      <c r="K68" s="104">
        <v>4</v>
      </c>
      <c r="L68" s="104">
        <v>14</v>
      </c>
      <c r="M68" s="104">
        <v>0</v>
      </c>
      <c r="N68" s="104">
        <v>0</v>
      </c>
      <c r="O68" s="104">
        <v>5</v>
      </c>
      <c r="P68" s="104">
        <v>1</v>
      </c>
      <c r="Q68" s="104">
        <v>11</v>
      </c>
      <c r="R68" s="104">
        <v>0</v>
      </c>
      <c r="S68" s="104">
        <v>11</v>
      </c>
      <c r="T68" s="104">
        <v>0</v>
      </c>
    </row>
    <row r="69" spans="1:20" ht="18" customHeight="1">
      <c r="A69" s="107" t="s">
        <v>211</v>
      </c>
      <c r="B69" s="121" t="s">
        <v>90</v>
      </c>
      <c r="C69" s="108">
        <f t="shared" si="3"/>
        <v>111</v>
      </c>
      <c r="D69" s="108">
        <f t="shared" si="4"/>
        <v>111</v>
      </c>
      <c r="E69" s="104">
        <v>0</v>
      </c>
      <c r="F69" s="104">
        <v>7</v>
      </c>
      <c r="G69" s="104">
        <v>41</v>
      </c>
      <c r="H69" s="104">
        <v>0</v>
      </c>
      <c r="I69" s="104">
        <v>1</v>
      </c>
      <c r="J69" s="104">
        <v>8</v>
      </c>
      <c r="K69" s="104">
        <v>2</v>
      </c>
      <c r="L69" s="104">
        <v>13</v>
      </c>
      <c r="M69" s="104">
        <v>0</v>
      </c>
      <c r="N69" s="104">
        <v>0</v>
      </c>
      <c r="O69" s="104">
        <v>11</v>
      </c>
      <c r="P69" s="104">
        <v>12</v>
      </c>
      <c r="Q69" s="104">
        <v>14</v>
      </c>
      <c r="R69" s="104">
        <v>0</v>
      </c>
      <c r="S69" s="104">
        <v>2</v>
      </c>
      <c r="T69" s="104">
        <v>0</v>
      </c>
    </row>
    <row r="70" spans="1:20" ht="18" customHeight="1">
      <c r="A70" s="107" t="s">
        <v>212</v>
      </c>
      <c r="B70" s="121" t="s">
        <v>91</v>
      </c>
      <c r="C70" s="108">
        <f t="shared" si="3"/>
        <v>136</v>
      </c>
      <c r="D70" s="108">
        <f t="shared" si="4"/>
        <v>131</v>
      </c>
      <c r="E70" s="104">
        <v>0</v>
      </c>
      <c r="F70" s="104">
        <v>9</v>
      </c>
      <c r="G70" s="104">
        <v>45</v>
      </c>
      <c r="H70" s="104">
        <v>0</v>
      </c>
      <c r="I70" s="104">
        <v>0</v>
      </c>
      <c r="J70" s="104">
        <v>7</v>
      </c>
      <c r="K70" s="104">
        <v>3</v>
      </c>
      <c r="L70" s="104">
        <v>26</v>
      </c>
      <c r="M70" s="104">
        <v>0</v>
      </c>
      <c r="N70" s="104">
        <v>0</v>
      </c>
      <c r="O70" s="104">
        <v>12</v>
      </c>
      <c r="P70" s="104">
        <v>2</v>
      </c>
      <c r="Q70" s="104">
        <v>15</v>
      </c>
      <c r="R70" s="104">
        <v>0</v>
      </c>
      <c r="S70" s="104">
        <v>12</v>
      </c>
      <c r="T70" s="104">
        <v>5</v>
      </c>
    </row>
    <row r="71" spans="1:20" ht="18" customHeight="1">
      <c r="A71" s="107" t="s">
        <v>213</v>
      </c>
      <c r="B71" s="121" t="s">
        <v>92</v>
      </c>
      <c r="C71" s="108">
        <f t="shared" si="3"/>
        <v>299</v>
      </c>
      <c r="D71" s="108">
        <f t="shared" si="4"/>
        <v>290</v>
      </c>
      <c r="E71" s="104"/>
      <c r="F71" s="104">
        <v>7</v>
      </c>
      <c r="G71" s="104">
        <v>100</v>
      </c>
      <c r="H71" s="104"/>
      <c r="I71" s="104"/>
      <c r="J71" s="104">
        <v>14</v>
      </c>
      <c r="K71" s="104">
        <v>22</v>
      </c>
      <c r="L71" s="104">
        <v>38</v>
      </c>
      <c r="M71" s="104"/>
      <c r="N71" s="104"/>
      <c r="O71" s="104">
        <v>32</v>
      </c>
      <c r="P71" s="104">
        <v>4</v>
      </c>
      <c r="Q71" s="104">
        <v>37</v>
      </c>
      <c r="R71" s="104"/>
      <c r="S71" s="104">
        <v>36</v>
      </c>
      <c r="T71" s="104">
        <v>9</v>
      </c>
    </row>
    <row r="72" spans="1:20" ht="18" customHeight="1">
      <c r="A72" s="107" t="s">
        <v>214</v>
      </c>
      <c r="B72" s="122" t="s">
        <v>234</v>
      </c>
      <c r="C72" s="108">
        <f t="shared" si="3"/>
        <v>121</v>
      </c>
      <c r="D72" s="108">
        <f t="shared" si="4"/>
        <v>117</v>
      </c>
      <c r="E72" s="104">
        <v>0</v>
      </c>
      <c r="F72" s="104">
        <v>6</v>
      </c>
      <c r="G72" s="104">
        <v>44</v>
      </c>
      <c r="H72" s="104">
        <v>0</v>
      </c>
      <c r="I72" s="104">
        <v>0</v>
      </c>
      <c r="J72" s="104">
        <v>5</v>
      </c>
      <c r="K72" s="104">
        <v>2</v>
      </c>
      <c r="L72" s="104">
        <v>28</v>
      </c>
      <c r="M72" s="104">
        <v>0</v>
      </c>
      <c r="N72" s="104">
        <v>0</v>
      </c>
      <c r="O72" s="104">
        <v>12</v>
      </c>
      <c r="P72" s="104">
        <v>1</v>
      </c>
      <c r="Q72" s="104">
        <v>13</v>
      </c>
      <c r="R72" s="104">
        <v>0</v>
      </c>
      <c r="S72" s="104">
        <v>6</v>
      </c>
      <c r="T72" s="104">
        <v>4</v>
      </c>
    </row>
    <row r="73" spans="1:20" ht="18" customHeight="1">
      <c r="A73" s="107" t="s">
        <v>215</v>
      </c>
      <c r="B73" s="122" t="s">
        <v>235</v>
      </c>
      <c r="C73" s="108">
        <f t="shared" si="3"/>
        <v>127</v>
      </c>
      <c r="D73" s="108">
        <f t="shared" si="4"/>
        <v>114</v>
      </c>
      <c r="E73" s="104">
        <v>0</v>
      </c>
      <c r="F73" s="104">
        <v>8</v>
      </c>
      <c r="G73" s="104">
        <v>47</v>
      </c>
      <c r="H73" s="104">
        <v>0</v>
      </c>
      <c r="I73" s="104">
        <v>0</v>
      </c>
      <c r="J73" s="104">
        <v>3</v>
      </c>
      <c r="K73" s="104">
        <v>3</v>
      </c>
      <c r="L73" s="104">
        <v>16</v>
      </c>
      <c r="M73" s="104">
        <v>0</v>
      </c>
      <c r="N73" s="104">
        <v>0</v>
      </c>
      <c r="O73" s="104">
        <v>14</v>
      </c>
      <c r="P73" s="104">
        <v>7</v>
      </c>
      <c r="Q73" s="104">
        <v>11</v>
      </c>
      <c r="R73" s="104">
        <v>0</v>
      </c>
      <c r="S73" s="104">
        <v>5</v>
      </c>
      <c r="T73" s="104">
        <v>13</v>
      </c>
    </row>
    <row r="74" spans="1:20" ht="18" customHeight="1">
      <c r="A74" s="107" t="s">
        <v>216</v>
      </c>
      <c r="B74" s="121" t="s">
        <v>94</v>
      </c>
      <c r="C74" s="108">
        <f t="shared" si="3"/>
        <v>116</v>
      </c>
      <c r="D74" s="108">
        <f t="shared" si="4"/>
        <v>116</v>
      </c>
      <c r="E74" s="104">
        <v>0</v>
      </c>
      <c r="F74" s="104">
        <v>8</v>
      </c>
      <c r="G74" s="104">
        <v>33</v>
      </c>
      <c r="H74" s="104">
        <v>0</v>
      </c>
      <c r="I74" s="104">
        <v>0</v>
      </c>
      <c r="J74" s="104">
        <v>10</v>
      </c>
      <c r="K74" s="104">
        <v>3</v>
      </c>
      <c r="L74" s="104">
        <v>26</v>
      </c>
      <c r="M74" s="104">
        <v>0</v>
      </c>
      <c r="N74" s="104">
        <v>0</v>
      </c>
      <c r="O74" s="104">
        <v>13</v>
      </c>
      <c r="P74" s="104">
        <v>9</v>
      </c>
      <c r="Q74" s="104">
        <v>14</v>
      </c>
      <c r="R74" s="104">
        <v>0</v>
      </c>
      <c r="S74" s="104">
        <v>0</v>
      </c>
      <c r="T74" s="104">
        <v>0</v>
      </c>
    </row>
    <row r="75" spans="1:20" ht="18" customHeight="1">
      <c r="A75" s="107" t="s">
        <v>217</v>
      </c>
      <c r="B75" s="121" t="s">
        <v>95</v>
      </c>
      <c r="C75" s="108">
        <f t="shared" si="3"/>
        <v>118</v>
      </c>
      <c r="D75" s="108">
        <f t="shared" si="4"/>
        <v>116</v>
      </c>
      <c r="E75" s="104">
        <v>0</v>
      </c>
      <c r="F75" s="104">
        <v>7</v>
      </c>
      <c r="G75" s="104">
        <v>37</v>
      </c>
      <c r="H75" s="104">
        <v>0</v>
      </c>
      <c r="I75" s="104">
        <v>0</v>
      </c>
      <c r="J75" s="104">
        <v>10</v>
      </c>
      <c r="K75" s="104">
        <v>5</v>
      </c>
      <c r="L75" s="104">
        <v>16</v>
      </c>
      <c r="M75" s="104">
        <v>0</v>
      </c>
      <c r="N75" s="104">
        <v>0</v>
      </c>
      <c r="O75" s="104">
        <v>6</v>
      </c>
      <c r="P75" s="104">
        <v>5</v>
      </c>
      <c r="Q75" s="104">
        <v>13</v>
      </c>
      <c r="R75" s="104">
        <v>0</v>
      </c>
      <c r="S75" s="104">
        <v>17</v>
      </c>
      <c r="T75" s="104">
        <v>2</v>
      </c>
    </row>
    <row r="77" spans="1:20" ht="16.5">
      <c r="A77" s="64"/>
      <c r="B77" s="354" t="s">
        <v>97</v>
      </c>
      <c r="C77" s="354"/>
      <c r="D77" s="354"/>
      <c r="E77" s="46"/>
      <c r="F77" s="10"/>
      <c r="G77" s="10"/>
      <c r="H77" s="10"/>
      <c r="I77" s="10"/>
      <c r="J77" s="10"/>
      <c r="K77" s="10" t="s">
        <v>131</v>
      </c>
      <c r="L77" s="45"/>
      <c r="M77" s="355" t="s">
        <v>97</v>
      </c>
      <c r="N77" s="355"/>
      <c r="O77" s="355"/>
      <c r="P77" s="355"/>
      <c r="Q77" s="355"/>
      <c r="R77" s="355"/>
      <c r="S77" s="355"/>
      <c r="T77" s="355"/>
    </row>
    <row r="78" spans="1:20" ht="16.5">
      <c r="A78" s="64"/>
      <c r="B78" s="356" t="s">
        <v>132</v>
      </c>
      <c r="C78" s="356"/>
      <c r="D78" s="356"/>
      <c r="E78" s="46"/>
      <c r="F78" s="47"/>
      <c r="G78" s="47"/>
      <c r="H78" s="47"/>
      <c r="I78" s="47"/>
      <c r="J78" s="47"/>
      <c r="K78" s="47"/>
      <c r="L78" s="45"/>
      <c r="M78" s="357" t="s">
        <v>133</v>
      </c>
      <c r="N78" s="357"/>
      <c r="O78" s="357"/>
      <c r="P78" s="357"/>
      <c r="Q78" s="357"/>
      <c r="R78" s="357"/>
      <c r="S78" s="357"/>
      <c r="T78" s="357"/>
    </row>
    <row r="79" spans="2:20" ht="16.5">
      <c r="B79" s="320" t="s">
        <v>98</v>
      </c>
      <c r="C79" s="320"/>
      <c r="D79" s="320"/>
      <c r="M79" s="321" t="s">
        <v>99</v>
      </c>
      <c r="N79" s="321"/>
      <c r="O79" s="321"/>
      <c r="P79" s="321"/>
      <c r="Q79" s="321"/>
      <c r="R79" s="321"/>
      <c r="S79" s="321"/>
      <c r="T79" s="321"/>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65" t="s">
        <v>134</v>
      </c>
    </row>
    <row r="89" ht="12.75">
      <c r="B89" s="56" t="s">
        <v>135</v>
      </c>
    </row>
    <row r="90" ht="12.75">
      <c r="B90" s="56" t="s">
        <v>136</v>
      </c>
    </row>
    <row r="91" spans="1:20" ht="12.75">
      <c r="A91" s="56"/>
      <c r="B91" s="56"/>
      <c r="C91" s="56"/>
      <c r="D91" s="56"/>
      <c r="E91" s="56"/>
      <c r="F91" s="56"/>
      <c r="G91" s="56"/>
      <c r="H91" s="56"/>
      <c r="I91" s="56"/>
      <c r="J91" s="56"/>
      <c r="K91" s="56"/>
      <c r="L91" s="56"/>
      <c r="M91" s="56"/>
      <c r="N91" s="56"/>
      <c r="O91" s="56"/>
      <c r="P91" s="56"/>
      <c r="Q91" s="56"/>
      <c r="R91" s="56"/>
      <c r="S91" s="56"/>
      <c r="T91" s="56"/>
    </row>
  </sheetData>
  <sheetProtection/>
  <mergeCells count="27">
    <mergeCell ref="K9:L9"/>
    <mergeCell ref="M9:O9"/>
    <mergeCell ref="D2:N3"/>
    <mergeCell ref="A3:C3"/>
    <mergeCell ref="A4:C4"/>
    <mergeCell ref="D4:N4"/>
    <mergeCell ref="A5:C5"/>
    <mergeCell ref="A7:B10"/>
    <mergeCell ref="C7:C10"/>
    <mergeCell ref="A2:C2"/>
    <mergeCell ref="T7:T10"/>
    <mergeCell ref="D8:D10"/>
    <mergeCell ref="E8:S8"/>
    <mergeCell ref="E9:G9"/>
    <mergeCell ref="H9:J9"/>
    <mergeCell ref="P9:P10"/>
    <mergeCell ref="D7:S7"/>
    <mergeCell ref="R9:R10"/>
    <mergeCell ref="Q9:Q10"/>
    <mergeCell ref="S9:S10"/>
    <mergeCell ref="M79:T79"/>
    <mergeCell ref="B77:D77"/>
    <mergeCell ref="M77:T77"/>
    <mergeCell ref="B78:D78"/>
    <mergeCell ref="M78:T78"/>
    <mergeCell ref="A12:B12"/>
    <mergeCell ref="B79:D79"/>
  </mergeCells>
  <printOptions/>
  <pageMargins left="0.7086614173228347" right="0.7086614173228347" top="0.28" bottom="0.19" header="0.31496062992125984" footer="0.1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380" t="s">
        <v>14</v>
      </c>
      <c r="B1" s="380"/>
      <c r="C1" s="223" t="s">
        <v>45</v>
      </c>
      <c r="D1" s="223"/>
      <c r="E1" s="223"/>
      <c r="F1" s="381" t="s">
        <v>41</v>
      </c>
      <c r="G1" s="381"/>
      <c r="H1" s="381"/>
    </row>
    <row r="2" spans="1:8" ht="33.75" customHeight="1">
      <c r="A2" s="382" t="s">
        <v>48</v>
      </c>
      <c r="B2" s="382"/>
      <c r="C2" s="223"/>
      <c r="D2" s="223"/>
      <c r="E2" s="223"/>
      <c r="F2" s="375" t="s">
        <v>42</v>
      </c>
      <c r="G2" s="375"/>
      <c r="H2" s="375"/>
    </row>
    <row r="3" spans="1:8" ht="19.5" customHeight="1">
      <c r="A3" s="13" t="s">
        <v>37</v>
      </c>
      <c r="B3" s="13"/>
      <c r="C3" s="31"/>
      <c r="D3" s="31"/>
      <c r="E3" s="31"/>
      <c r="F3" s="375" t="s">
        <v>43</v>
      </c>
      <c r="G3" s="375"/>
      <c r="H3" s="375"/>
    </row>
    <row r="4" spans="1:8" s="14" customFormat="1" ht="19.5" customHeight="1">
      <c r="A4" s="13"/>
      <c r="B4" s="13"/>
      <c r="D4" s="15"/>
      <c r="F4" s="16" t="s">
        <v>44</v>
      </c>
      <c r="G4" s="16"/>
      <c r="H4" s="16"/>
    </row>
    <row r="5" spans="1:8" s="30" customFormat="1" ht="36" customHeight="1">
      <c r="A5" s="393" t="s">
        <v>30</v>
      </c>
      <c r="B5" s="394"/>
      <c r="C5" s="397" t="s">
        <v>39</v>
      </c>
      <c r="D5" s="398"/>
      <c r="E5" s="399" t="s">
        <v>38</v>
      </c>
      <c r="F5" s="399"/>
      <c r="G5" s="399"/>
      <c r="H5" s="377"/>
    </row>
    <row r="6" spans="1:8" s="30" customFormat="1" ht="20.25" customHeight="1">
      <c r="A6" s="395"/>
      <c r="B6" s="396"/>
      <c r="C6" s="378" t="s">
        <v>4</v>
      </c>
      <c r="D6" s="378" t="s">
        <v>46</v>
      </c>
      <c r="E6" s="376" t="s">
        <v>40</v>
      </c>
      <c r="F6" s="377"/>
      <c r="G6" s="376" t="s">
        <v>47</v>
      </c>
      <c r="H6" s="377"/>
    </row>
    <row r="7" spans="1:8" s="30" customFormat="1" ht="52.5" customHeight="1">
      <c r="A7" s="395"/>
      <c r="B7" s="396"/>
      <c r="C7" s="379"/>
      <c r="D7" s="379"/>
      <c r="E7" s="12" t="s">
        <v>4</v>
      </c>
      <c r="F7" s="12" t="s">
        <v>7</v>
      </c>
      <c r="G7" s="12" t="s">
        <v>4</v>
      </c>
      <c r="H7" s="12" t="s">
        <v>7</v>
      </c>
    </row>
    <row r="8" spans="1:8" ht="15" customHeight="1">
      <c r="A8" s="384" t="s">
        <v>5</v>
      </c>
      <c r="B8" s="385"/>
      <c r="C8" s="17">
        <v>1</v>
      </c>
      <c r="D8" s="17" t="s">
        <v>23</v>
      </c>
      <c r="E8" s="17" t="s">
        <v>24</v>
      </c>
      <c r="F8" s="17" t="s">
        <v>31</v>
      </c>
      <c r="G8" s="17" t="s">
        <v>32</v>
      </c>
      <c r="H8" s="17" t="s">
        <v>33</v>
      </c>
    </row>
    <row r="9" spans="1:8" ht="26.25" customHeight="1">
      <c r="A9" s="386" t="s">
        <v>17</v>
      </c>
      <c r="B9" s="387"/>
      <c r="C9" s="17"/>
      <c r="D9" s="17"/>
      <c r="E9" s="17"/>
      <c r="F9" s="17"/>
      <c r="G9" s="17"/>
      <c r="H9" s="17"/>
    </row>
    <row r="10" spans="1:8" ht="24.75" customHeight="1">
      <c r="A10" s="18" t="s">
        <v>0</v>
      </c>
      <c r="B10" s="19" t="s">
        <v>8</v>
      </c>
      <c r="C10" s="11"/>
      <c r="D10" s="20"/>
      <c r="E10" s="20"/>
      <c r="F10" s="20"/>
      <c r="G10" s="20"/>
      <c r="H10" s="20"/>
    </row>
    <row r="11" spans="1:8" ht="24.75" customHeight="1">
      <c r="A11" s="21" t="s">
        <v>1</v>
      </c>
      <c r="B11" s="22" t="s">
        <v>9</v>
      </c>
      <c r="C11" s="11"/>
      <c r="D11" s="20"/>
      <c r="E11" s="20"/>
      <c r="F11" s="20"/>
      <c r="G11" s="20"/>
      <c r="H11" s="20"/>
    </row>
    <row r="12" spans="1:8" ht="24.75" customHeight="1">
      <c r="A12" s="23" t="s">
        <v>22</v>
      </c>
      <c r="B12" s="11" t="s">
        <v>10</v>
      </c>
      <c r="C12" s="11"/>
      <c r="D12" s="20"/>
      <c r="E12" s="20"/>
      <c r="F12" s="20"/>
      <c r="G12" s="20"/>
      <c r="H12" s="20"/>
    </row>
    <row r="13" spans="1:8" ht="24.75" customHeight="1">
      <c r="A13" s="23" t="s">
        <v>23</v>
      </c>
      <c r="B13" s="11" t="s">
        <v>10</v>
      </c>
      <c r="C13" s="11"/>
      <c r="D13" s="20"/>
      <c r="E13" s="20"/>
      <c r="F13" s="20"/>
      <c r="G13" s="20"/>
      <c r="H13" s="20"/>
    </row>
    <row r="14" spans="1:8" ht="24.75" customHeight="1">
      <c r="A14" s="23" t="s">
        <v>24</v>
      </c>
      <c r="B14" s="11" t="s">
        <v>10</v>
      </c>
      <c r="C14" s="11"/>
      <c r="D14" s="20"/>
      <c r="E14" s="20"/>
      <c r="F14" s="20"/>
      <c r="G14" s="20"/>
      <c r="H14" s="20"/>
    </row>
    <row r="15" spans="1:8" ht="24.75" customHeight="1">
      <c r="A15" s="23" t="s">
        <v>11</v>
      </c>
      <c r="B15" s="32" t="s">
        <v>11</v>
      </c>
      <c r="C15" s="24"/>
      <c r="D15" s="25"/>
      <c r="E15" s="25"/>
      <c r="F15" s="25"/>
      <c r="G15" s="25"/>
      <c r="H15" s="25"/>
    </row>
    <row r="16" spans="2:8" ht="16.5" customHeight="1">
      <c r="B16" s="388" t="s">
        <v>29</v>
      </c>
      <c r="C16" s="388"/>
      <c r="D16" s="33"/>
      <c r="E16" s="390" t="s">
        <v>12</v>
      </c>
      <c r="F16" s="390"/>
      <c r="G16" s="390"/>
      <c r="H16" s="390"/>
    </row>
    <row r="17" spans="2:8" ht="15.75" customHeight="1">
      <c r="B17" s="388"/>
      <c r="C17" s="388"/>
      <c r="D17" s="33"/>
      <c r="E17" s="391" t="s">
        <v>19</v>
      </c>
      <c r="F17" s="391"/>
      <c r="G17" s="391"/>
      <c r="H17" s="391"/>
    </row>
    <row r="18" spans="2:8" s="34" customFormat="1" ht="15.75" customHeight="1">
      <c r="B18" s="388"/>
      <c r="C18" s="388"/>
      <c r="D18" s="35"/>
      <c r="E18" s="392" t="s">
        <v>28</v>
      </c>
      <c r="F18" s="392"/>
      <c r="G18" s="392"/>
      <c r="H18" s="392"/>
    </row>
    <row r="20" ht="15.75">
      <c r="B20" s="26"/>
    </row>
    <row r="22" ht="15.75" hidden="1">
      <c r="A22" s="27" t="s">
        <v>21</v>
      </c>
    </row>
    <row r="23" spans="1:3" ht="15.75" hidden="1">
      <c r="A23" s="28"/>
      <c r="B23" s="389" t="s">
        <v>25</v>
      </c>
      <c r="C23" s="389"/>
    </row>
    <row r="24" spans="1:8" ht="15.75" customHeight="1" hidden="1">
      <c r="A24" s="29" t="s">
        <v>13</v>
      </c>
      <c r="B24" s="383" t="s">
        <v>26</v>
      </c>
      <c r="C24" s="383"/>
      <c r="D24" s="29"/>
      <c r="E24" s="29"/>
      <c r="F24" s="29"/>
      <c r="G24" s="29"/>
      <c r="H24" s="29"/>
    </row>
    <row r="25" spans="1:8" ht="15" customHeight="1" hidden="1">
      <c r="A25" s="29"/>
      <c r="B25" s="383" t="s">
        <v>27</v>
      </c>
      <c r="C25" s="383"/>
      <c r="D25" s="383"/>
      <c r="E25" s="29"/>
      <c r="F25" s="29"/>
      <c r="G25" s="29"/>
      <c r="H25" s="29"/>
    </row>
    <row r="26" spans="2:3" ht="15.75">
      <c r="B26" s="30"/>
      <c r="C26" s="30"/>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2016-10-14T08:27:06Z</cp:lastPrinted>
  <dcterms:created xsi:type="dcterms:W3CDTF">2004-03-07T02:36:29Z</dcterms:created>
  <dcterms:modified xsi:type="dcterms:W3CDTF">2016-11-23T15:33:17Z</dcterms:modified>
  <cp:category/>
  <cp:version/>
  <cp:contentType/>
  <cp:contentStatus/>
</cp:coreProperties>
</file>